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Тарификация\ТП ЭЛЕКТРО\Регул 2027\"/>
    </mc:Choice>
  </mc:AlternateContent>
  <bookViews>
    <workbookView xWindow="120" yWindow="15" windowWidth="18075" windowHeight="10995" activeTab="6"/>
  </bookViews>
  <sheets>
    <sheet name="инф" sheetId="1" r:id="rId1"/>
    <sheet name="а" sheetId="9" r:id="rId2"/>
    <sheet name="а.1." sheetId="12" r:id="rId3"/>
    <sheet name="б" sheetId="11" r:id="rId4"/>
    <sheet name="в" sheetId="5" r:id="rId5"/>
    <sheet name="г" sheetId="6" r:id="rId6"/>
    <sheet name="д" sheetId="7" r:id="rId7"/>
    <sheet name="е" sheetId="8" r:id="rId8"/>
  </sheets>
  <definedNames>
    <definedName name="_xlnm.Print_Area" localSheetId="1">а!$A$1:$G$80</definedName>
    <definedName name="_xlnm.Print_Area" localSheetId="2">'а.1.'!$A$1:$G$87</definedName>
    <definedName name="_xlnm.Print_Area" localSheetId="3">б!$A$1:$Q$15</definedName>
    <definedName name="_xlnm.Print_Area" localSheetId="7">е!$A$1:$H$29</definedName>
    <definedName name="_xlnm.Print_Area" localSheetId="0">инф!$A$1:$C$23</definedName>
  </definedNames>
  <calcPr calcId="152511" iterate="1" iterateCount="10" iterateDelta="1.0000000000000001E-9"/>
</workbook>
</file>

<file path=xl/calcChain.xml><?xml version="1.0" encoding="utf-8"?>
<calcChain xmlns="http://schemas.openxmlformats.org/spreadsheetml/2006/main">
  <c r="G26" i="8" l="1"/>
  <c r="G23" i="8"/>
  <c r="E16" i="6"/>
  <c r="D16" i="6"/>
  <c r="D28" i="12" l="1"/>
  <c r="C28" i="12"/>
  <c r="E26" i="12"/>
  <c r="E28" i="12" s="1"/>
  <c r="C26" i="12"/>
  <c r="F26" i="12" s="1"/>
  <c r="F28" i="12" s="1"/>
  <c r="F25" i="12"/>
  <c r="E25" i="12"/>
  <c r="C25" i="12"/>
  <c r="F14" i="12"/>
  <c r="E14" i="12"/>
  <c r="C14" i="12"/>
  <c r="E13" i="12"/>
  <c r="C13" i="12"/>
  <c r="F13" i="12" s="1"/>
  <c r="E46" i="9"/>
  <c r="E47" i="9" s="1"/>
  <c r="E45" i="9" s="1"/>
  <c r="E43" i="9"/>
  <c r="E41" i="9" s="1"/>
  <c r="E42" i="9"/>
  <c r="E40" i="9" s="1"/>
  <c r="E44" i="9" l="1"/>
  <c r="C16" i="6" l="1"/>
  <c r="E18" i="6" l="1"/>
  <c r="D18" i="6"/>
  <c r="C18" i="6"/>
  <c r="F14" i="8" l="1"/>
  <c r="D14" i="8"/>
  <c r="E14" i="8"/>
  <c r="G14" i="8"/>
  <c r="H14" i="8"/>
  <c r="C14" i="8"/>
  <c r="D14" i="6" l="1"/>
  <c r="E14" i="6"/>
  <c r="C14" i="6" l="1"/>
</calcChain>
</file>

<file path=xl/comments1.xml><?xml version="1.0" encoding="utf-8"?>
<comments xmlns="http://schemas.openxmlformats.org/spreadsheetml/2006/main">
  <authors>
    <author>Чегодаева Виктория Александровна</author>
  </authors>
  <commentList>
    <comment ref="B28" authorId="0" shapeId="0">
      <text>
        <r>
          <rPr>
            <b/>
            <sz val="9"/>
            <color indexed="81"/>
            <rFont val="Tahoma"/>
            <family val="2"/>
            <charset val="204"/>
          </rPr>
          <t>Чегодаева Виктория Александровна: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B35" authorId="0" shapeId="0">
      <text>
        <r>
          <rPr>
            <b/>
            <sz val="9"/>
            <color indexed="81"/>
            <rFont val="Tahoma"/>
            <family val="2"/>
            <charset val="204"/>
          </rPr>
          <t>Чегодаева Виктория Александровна:</t>
        </r>
        <r>
          <rPr>
            <sz val="9"/>
            <color indexed="81"/>
            <rFont val="Tahoma"/>
            <family val="2"/>
            <charset val="204"/>
          </rPr>
          <t xml:space="preserve">
240ММ 4 ЖИЛЫ</t>
        </r>
      </text>
    </comment>
  </commentList>
</comments>
</file>

<file path=xl/sharedStrings.xml><?xml version="1.0" encoding="utf-8"?>
<sst xmlns="http://schemas.openxmlformats.org/spreadsheetml/2006/main" count="592" uniqueCount="232">
  <si>
    <t>к стандартам раскрытия информации</t>
  </si>
  <si>
    <t>субъектами оптового и розничных</t>
  </si>
  <si>
    <t>рынков электрической энергии</t>
  </si>
  <si>
    <t xml:space="preserve">              (наименование сетевой организации)</t>
  </si>
  <si>
    <t>Приложение N 3</t>
  </si>
  <si>
    <t>Приложение N 4</t>
  </si>
  <si>
    <t>Наименование мероприятий</t>
  </si>
  <si>
    <t>1.</t>
  </si>
  <si>
    <t>2.</t>
  </si>
  <si>
    <t>3.</t>
  </si>
  <si>
    <t>4.</t>
  </si>
  <si>
    <t>5.</t>
  </si>
  <si>
    <t>6.</t>
  </si>
  <si>
    <t>Приложение N 5</t>
  </si>
  <si>
    <t>о присоединенных объемах максимальной мощности</t>
  </si>
  <si>
    <t>за 3 предыдущих года по каждому мероприятию</t>
  </si>
  <si>
    <t>Фактические расходы на строительство подстанций за 3 предыдущих года (тыс. рублей)</t>
  </si>
  <si>
    <t>Объем мощности, введенной в основные фонды за 3 предыдущих года (кВт)</t>
  </si>
  <si>
    <t>Строительство пунктов секционирования (распределенных пунктов)</t>
  </si>
  <si>
    <t>Строительство комплектных трансформаторных подстанций и распределительных трансформаторных подстанций с уровнем напряжения до 35 кВ</t>
  </si>
  <si>
    <t>Строительство центров питания и подстанций уровнем напряжения 35 кВ и выше</t>
  </si>
  <si>
    <t>о длине линий электропередачи и об объемах максимальной</t>
  </si>
  <si>
    <t>по каждому мероприятию</t>
  </si>
  <si>
    <t>Расходы на строительство воздушных и кабельных линий электропередачи на i-м уровне напряжения, фактически построенных за последние 3 года (тыс. рублей)</t>
  </si>
  <si>
    <t>Длина воздушных и кабельных линий электропередачи на i-м уровне напряжения, фактически построенных за последние 3 года (км)</t>
  </si>
  <si>
    <t>Объем максимальной мощности, присоединенной путем строительства воздушных или кабельных линий за последние 3 года (кВт)</t>
  </si>
  <si>
    <t>Строительство кабельных линий электропередачи:</t>
  </si>
  <si>
    <t>0,4 кВ</t>
  </si>
  <si>
    <t>1 - 20 кВ</t>
  </si>
  <si>
    <t>35 кВ</t>
  </si>
  <si>
    <t>Строительство воздушных линий электропередачи:</t>
  </si>
  <si>
    <t>ИНФОРМАЦИЯ</t>
  </si>
  <si>
    <t>об осуществлении технологического присоединения</t>
  </si>
  <si>
    <t>по договорам, заключенным за текущий год</t>
  </si>
  <si>
    <t>Категория заявителей</t>
  </si>
  <si>
    <t>Количество договоров (штук)</t>
  </si>
  <si>
    <t>Максимальная мощность (кВт)</t>
  </si>
  <si>
    <t>Стоимость договоров (без НДС) (тыс. рублей)</t>
  </si>
  <si>
    <t>35 кВ и выше</t>
  </si>
  <si>
    <t>До 15 кВт - всего</t>
  </si>
  <si>
    <t>в том числе</t>
  </si>
  <si>
    <t>льготная категория &lt;*&gt;</t>
  </si>
  <si>
    <t>От 15 до 150 кВт - всего</t>
  </si>
  <si>
    <t>льготная категория &lt;**&gt;</t>
  </si>
  <si>
    <t>От 150 кВт до 670 кВт - всего</t>
  </si>
  <si>
    <t>по индивидуальному проекту</t>
  </si>
  <si>
    <t>От 670 кВт до 8900 кВт - всего</t>
  </si>
  <si>
    <t>От 8900 кВт - всего</t>
  </si>
  <si>
    <t>Объекты генерации</t>
  </si>
  <si>
    <t>&lt;*&gt; Заявители, оплачивающие технологическое присоединение своих энергопринимающих устройств в размере не более 550 рублей.</t>
  </si>
  <si>
    <t>&lt;**&gt; Заявители - юридические лица или индивидуальные предприниматели, заключившие договор об осуществлении технологического присоединения по одному источнику электроснабжения энергопринимающих устройств максимальной мощностью свыше 15 и до 150 кВт включительно (с учетом ранее присоединенных энергопринимающих устройств), у которых в договоре предусматривается беспроцентная рассрочка платежа за технологическое присоединение в размере 95 процентов платы за технологическое присоединение с условием ежеквартального внесения платы равными долями от общей суммы рассрочки до 3 лет со дня подписания сторонами акта об осуществлении технологического присоединения</t>
  </si>
  <si>
    <t>о поданных заявках на технологическое присоединение</t>
  </si>
  <si>
    <t>за текущий год</t>
  </si>
  <si>
    <t>Количество заявок (штук)</t>
  </si>
  <si>
    <t>&lt;**&gt; Заявители - юридические лица или индивидуальные предприниматели, заключившие договор об осуществлении технологического присоединения по одному источнику электроснабжения энергопринимающих устройств максимальной мощностью свыше 15 и до 150 кВт включительно (с учетом ранее присоединенных энергопринимающих устройств), у которых в договоре предусматривается беспроцентная рассрочка платежа за технологическое присоединение в размере 95 процентов платы за технологическое присоединение с условием ежеквартального внесения платы равными долями от общей суммы рассрочки до 3 лет со дня подписания сторонами акта об осуществлении технологического присоединения.".</t>
  </si>
  <si>
    <t>5. ИНН: 4826052440</t>
  </si>
  <si>
    <t>6. КПП: 480201001</t>
  </si>
  <si>
    <t>-</t>
  </si>
  <si>
    <t>8. Адрес электронной почты: info@sezlipetsk.ru</t>
  </si>
  <si>
    <t>2. Сокращенное наименование: АО "ОЭЗ ППТ "Липецк"</t>
  </si>
  <si>
    <t>1. Полное наименование: Акционерное общество «Особая экономическая зона промышленно -производственного типа "Липецк"</t>
  </si>
  <si>
    <t>мощности построенных объектов за 3 предыдущих года*</t>
  </si>
  <si>
    <t>10. Факс: 8 (4742) 51-53-39</t>
  </si>
  <si>
    <t>Приложение N 2</t>
  </si>
  <si>
    <t>Информация о фактических средних данных</t>
  </si>
  <si>
    <t xml:space="preserve">       ИНФОРМАЦИЯ</t>
  </si>
  <si>
    <t xml:space="preserve">              о  технологическом присоединении</t>
  </si>
  <si>
    <t xml:space="preserve">             АО "ОЭЗ ППТ "Липецк"</t>
  </si>
  <si>
    <t>Приложение N 1</t>
  </si>
  <si>
    <t>к Методическим указаниям</t>
  </si>
  <si>
    <t>по определению размера платы</t>
  </si>
  <si>
    <t>за технологическое присоединение</t>
  </si>
  <si>
    <t>к электрическим сетям</t>
  </si>
  <si>
    <t>Расходы</t>
  </si>
  <si>
    <t>на строительство введенных в эксплуатацию объектов</t>
  </si>
  <si>
    <t>электросетевого хозяйства для целей технологического</t>
  </si>
  <si>
    <t>присоединения и для целей реализации иных мероприятий</t>
  </si>
  <si>
    <t>АО "ОЭЗ ППТ "Липецк"</t>
  </si>
  <si>
    <t>N п/п</t>
  </si>
  <si>
    <t>Год ввода объекта</t>
  </si>
  <si>
    <t>Уровень напряжения, кВ</t>
  </si>
  <si>
    <t>Строительство воздушных линий</t>
  </si>
  <si>
    <t>1.j</t>
  </si>
  <si>
    <t>Материал опоры (деревянные (j = 1), металлические (j = 2), железобетонные (j = 3))</t>
  </si>
  <si>
    <t>1.j.k</t>
  </si>
  <si>
    <t>Тип провода (изолированный провод (k = 1), неизолированный провод (k = 2))</t>
  </si>
  <si>
    <t>1.j.k.l</t>
  </si>
  <si>
    <t>Материал провода (медный (l = 1), стальной (l = 2), сталеалюминиевый (l = 3), алюминиевый (l = 4))</t>
  </si>
  <si>
    <t>1.j.k.l.m</t>
  </si>
  <si>
    <t>Сечение провода (диапазон до 50 квадратных мм включительно (m = 1), от 50 до 100 квадратных мм включительно (m = 2), от 100 до 200 квадратных мм включительно (m = 3), от 200 до 500 квадратных мм включительно (m = 4), от 500 до 800 квадратных мм включительно (m = 5), свыше 800 квадратных мм (m = 6))</t>
  </si>
  <si>
    <t>&lt;пообъектная расшифровка&gt;</t>
  </si>
  <si>
    <t>Строительство кабельных линий</t>
  </si>
  <si>
    <t>2.j</t>
  </si>
  <si>
    <t>Одножильные (k = 1) и многожильные (k = 2)</t>
  </si>
  <si>
    <t>2.j.k.l</t>
  </si>
  <si>
    <t>Кабели с резиновой и пластмассовой изоляцией (l = 1), бумажной изоляцией (l = 2)</t>
  </si>
  <si>
    <t>2.j.k.l.m</t>
  </si>
  <si>
    <t>Строительство пунктов секционирования</t>
  </si>
  <si>
    <t>3.j</t>
  </si>
  <si>
    <t>3.j.k</t>
  </si>
  <si>
    <t>Номинальный ток до 100 А включительно (k = 1), от 100 до 250 А включительно (k = 2), от 250 до 500 А включительно (k = 3), от 500 А до 1 000 А включительно (k = 4), свыше 1 000 А (k = 5)</t>
  </si>
  <si>
    <t>4.j</t>
  </si>
  <si>
    <t>4.j.k</t>
  </si>
  <si>
    <t>Однотрансформаторные (k = 1), двухтрансформаторные и более (k = 2)</t>
  </si>
  <si>
    <t>4.j.k.l</t>
  </si>
  <si>
    <t>Строительство распределительных трансформаторных подстанций (РТП) с уровнем напряжения до 35 кВ</t>
  </si>
  <si>
    <t>5.j</t>
  </si>
  <si>
    <t>Распределительные трансформаторные подстанции (РТП)</t>
  </si>
  <si>
    <t>5.j.k</t>
  </si>
  <si>
    <t>Строительство центров питания, подстанций уровнем напряжения 35 кВ и выше (ПС)</t>
  </si>
  <si>
    <t>6.j</t>
  </si>
  <si>
    <t>на выполнение мероприятий по технологическому</t>
  </si>
  <si>
    <t>Информация для расчета стандартизированной тарифной ставки С1</t>
  </si>
  <si>
    <t>Расходы на одно присоединение (руб. на одно ТП)</t>
  </si>
  <si>
    <t>Расходы по каждому мероприятию (руб.)</t>
  </si>
  <si>
    <t>Количество технологических присоединений (шт.)</t>
  </si>
  <si>
    <t>Объем максимальной мощности (кВт)</t>
  </si>
  <si>
    <t>Подготовка и выдача сетевой организацией технических условий Заявителю</t>
  </si>
  <si>
    <t>Проверка сетевой организацией выполнения Заявителем технических условий</t>
  </si>
  <si>
    <t>пункта 16 Методических указаний, за 2018  год</t>
  </si>
  <si>
    <t>Расчет стандартизированных ставок С1</t>
  </si>
  <si>
    <t>Расходы на одно присоединение по мероприятию подготовка и выдача сетевой организацией технических условий Заявителю  (руб. на одно ТП)</t>
  </si>
  <si>
    <t>ИПЦ</t>
  </si>
  <si>
    <t xml:space="preserve"> Информация о решении органа исполнительной власти субъекта Российской Федерации </t>
  </si>
  <si>
    <t xml:space="preserve">в области государственного регулирования тарифов об установлении единых для всех территориальных сетевых организаций </t>
  </si>
  <si>
    <t xml:space="preserve">на территории субъекта Российской Федерации стандартизированных тарифных ставок, определяющих величину </t>
  </si>
  <si>
    <t>платы за технологическое присоединение к электрическим сетям территориальных сетевых организаций</t>
  </si>
  <si>
    <t>согласно п.28 Стандартов раскрытия информации сетевыми организациями (Постановление №24 от 21.01.2004)</t>
  </si>
  <si>
    <t>пункта 16 Методических указаний, за 2017 год</t>
  </si>
  <si>
    <t>ставки платы за единицу мощности и формула платы за технологическое присоединение к электрическим сетям</t>
  </si>
  <si>
    <t>(заполняется отдельно для территорий городских</t>
  </si>
  <si>
    <t>населенных пунктов и территорий, не относящихся</t>
  </si>
  <si>
    <t>к городским населенным пунктам)</t>
  </si>
  <si>
    <t>обеспечение средстами коммерческого учета электрической энергии (мощности)</t>
  </si>
  <si>
    <t>7.j</t>
  </si>
  <si>
    <t>7.j.k</t>
  </si>
  <si>
    <t>прямого включения (к=1), полукосвенного включения (к=2), косвенного включения (к=3)</t>
  </si>
  <si>
    <t>присоединению, предусмотренных подпунктами "а" и "в"</t>
  </si>
  <si>
    <t>2.j.k</t>
  </si>
  <si>
    <t>7.2.3.</t>
  </si>
  <si>
    <t>3. Место нахождения: 398010, Липецкая область, Грязинский р-н, г. Грязи, территория ОЭЗ ППТ «Липецк», стр.4</t>
  </si>
  <si>
    <t>4. Адрес юридического лица:  398010, Липецкая область, Грязинский р-н, г. Грязи, территория ОЭЗ ППТ «Липецк», стр.4</t>
  </si>
  <si>
    <t>7. Ф.И.О. руководителя: Генеральный директор Базаев Александр Арсенович</t>
  </si>
  <si>
    <t>9. Контактный телефон: 8 (4742) 51-51-80</t>
  </si>
  <si>
    <t xml:space="preserve">Протяженность (для линий электропередачи), метров/Количество пунктов секционирования, штук/Количество точек учета, штук
</t>
  </si>
  <si>
    <t>1.j.k.l.m.n</t>
  </si>
  <si>
    <t>Количество цепей (одноцепная (n = 1), двухцепная (n = 2)</t>
  </si>
  <si>
    <t>1.2.k.l.m.n.o</t>
  </si>
  <si>
    <t>на металлических опорах, за исключением многогранных (o = 1), на многогранных опорах (o = 2)</t>
  </si>
  <si>
    <t>2.j.k.l.m.n</t>
  </si>
  <si>
    <t>Количество кабелей в траншее, канале, туннеле или коллекторе, на галерее или эстакаде, труб в скважине (одна (n = 1), две (n = 2), три (n = 3), четыре (n = 4), более четырех (n = 5)</t>
  </si>
  <si>
    <t xml:space="preserve">Реклоузеры (j = 1), линейные разъединители (j = 2), выключатели нагрузки, устанавливаемые вне трансформаторных подстанций и распределительных и переключательных пунктов (РП) (j = 3), распределительные пункты (РП), за исключением комплектных распределительных устройств наружной установки (КРН, КРУН) (j = 4), комплектные распределительные устройства наружной установки (КРН, КРУН) (j = 5), переключательные пункты (j = 6)
</t>
  </si>
  <si>
    <t>3.4.k.l</t>
  </si>
  <si>
    <t>Количество ячеек в распределительном или переключательном пункте (до 5 ячеек включительно (l = 1), от 5 до 10 ячеек включительно (l = 2), от 10 до 15 ячеек включительно (l = 3), свыше 15 ячеек (l = 4)</t>
  </si>
  <si>
    <t xml:space="preserve">Трансформаторные подстанции (ТП), за исключением распределительных трансформаторных подстанций (РТП) 6/0,4 кВ (j = l), 10/0,4 кВ (j = 2), 20/0,4 кВ (j = 3), 6/10 (10/6) кВ (j = 4), 10/20 (20/10) кВ (j = 5), 6/20 (20/6) (j = 6)
</t>
  </si>
  <si>
    <t>4.j.k.l.m</t>
  </si>
  <si>
    <t>5.j.k.1</t>
  </si>
  <si>
    <t>6.j.k</t>
  </si>
  <si>
    <t>Трансформаторная мощность до 6,3 МВА включительно (k = 1), от 6,3 до 10 МВА включительно (k = 2), от 10 до 16 МВА включительно (k = 3), от 16 до 25 МВА включительно (k = 4), от 25 до 32 МВА включительно (k = 5), от 32 до 40 МВА включительно (k = 6), от 40 до 63 МВА включительно (k = 7), от 63 до 80 МВА включительно (k = 8), от 80 до 100 МВА включительно (k = 9), свыше 100 МВА (k = 10)</t>
  </si>
  <si>
    <t>2.1.</t>
  </si>
  <si>
    <t>Выдача сетевой организацией акта об осуществлении технологического присоединения Заявителям, указанным в абзаце восьмом пункта 24 Методических указаний по определению размера платы за технологическое присоединение к электрическим сетям</t>
  </si>
  <si>
    <t>2.2.</t>
  </si>
  <si>
    <t>Проверка сетевой организацией выполнения технических условий Заявителями, указанными в абзаце девятом пункта 24 Методических указаний по определению размера платы за технологическое присоединение к электрическим сетям</t>
  </si>
  <si>
    <t>Расходы на одно присоединение по мероприятию проверка сетевой организацией выполнения Заявителем  технических условий/ выдачу акта об осуществлении технологического присоединения (руб. на одно ТП)</t>
  </si>
  <si>
    <t>С1.1 Стандартизированная ставка  на подготовку и выдачу технических условий, руб, на одно подключение</t>
  </si>
  <si>
    <t xml:space="preserve"> Управлением энергетики и тарифов Липецкой области утверждены стандартизированные тарифные ставки,</t>
  </si>
  <si>
    <t>инвестиционной программы территориальной сетевой организации,</t>
  </si>
  <si>
    <t>а также на обеспечение коммерческого учета электрической энергии  (мощности).</t>
  </si>
  <si>
    <t>Объект электросетевого хозяйства/ Средство коммерческого учета элеткрической энергии (мощности)</t>
  </si>
  <si>
    <t>Максимальная мощность, кВт</t>
  </si>
  <si>
    <t>Расходы на строительство объекта/ на обеспечение коммерческого учета (мощности), тыс. руб.</t>
  </si>
  <si>
    <t>Способ прокладки кабельных линий (в траншеях (j = 1), в блоках (j = 2), в каналах (j = 3), в туннелях и коллекторах (j = 4), в галереях и эстакадах (j = 5), горизонтальное наклонное бурение (j = 6), подводная прокладк ((j = 7))</t>
  </si>
  <si>
    <t>Сечение провода (диапазон до 50 квадратных мм включительно (m = 1), от 50 до 100 квадратных мм включительно (m = 2), от 100 до 200 квадратных мм включительно (m = 3), от 200 до 250 квадратных мм включительно (m = 4), от 250 до 300 квадратных мм включительно (m = 5), от 300 до 400 квадратных мм включительно (m = 6), от 400 до 500 квадратных мм включительно (m = 7), от 500 до 800 квадратных мм включительно (m = 8), свыше 800 квадратных мм (m = 9))</t>
  </si>
  <si>
    <t>2.1.1.1.2.1.</t>
  </si>
  <si>
    <t>Строительство комплексных трансформаторных подстанций (КТП) с уровнем напряжения до 35 кВ</t>
  </si>
  <si>
    <t xml:space="preserve">Трансформаторная мощность до 25 кВА включительно (l = 1), от 25 до 100 кВА включительно (l = 2), от 100 до 250 кВА включительно (l = 3), от 250 до 400 кВА (l = 4), от 400 до 630 кВА включительно (l = 5), от 630 до 1000 кВА включительно (l = 6), от 1000 кВА до 1250 кВА включительно (l = 7), от 1250 до 1600 кВА включительно (l = 8), от 1600 до 2000 кВА включительно (l = 9), от 2000 до 2500 кВА включительно (l = 10), от 2500 до 3150 кВА включительно (l = 11), от 3150 кВА  до 4000 кВА (l = 12), свыше 4000 кВА (l = 13)
</t>
  </si>
  <si>
    <t>Столбового/мачтового типа (m = 1), шкафного или киоскового типа (m = 2), блочного типа (m = 3), встроенного типа (m = 4)</t>
  </si>
  <si>
    <t>Трансформаторная мощность до 25 кВА включительно (l = 1), от 25 до 100 кВА включительно (l = 2), от 100 до 250 кВА включительно (l = 3), от 250 до 400 кВА (l = 4), от 400 до 630 кВА включительно (l = 5), от 630 до 1000 кВА включительно (l = 6), от 1000 кВА до 1250 кВА включительно (l = 7), от 1250 до 1600 кВА включительно (l = 8), от 1600 до 2000 кВА включительно (l = 9), от 2000 до 2500 кВА включительно (l = 10), от 2500 до 3150 кВА включительно (l = 11), свыше 3150 кВА (l = 12)</t>
  </si>
  <si>
    <t>5.j.k.1.m</t>
  </si>
  <si>
    <t>Открытого типа (m=1), закрытого типа (m=2)</t>
  </si>
  <si>
    <t>Однотрансформаторные (j = 1), двухтрансформаторные и более (j = 2)</t>
  </si>
  <si>
    <t>6.j.k.1</t>
  </si>
  <si>
    <t>Открытого типа (1=1), закрытого типа (1=2)</t>
  </si>
  <si>
    <t>однофазный (j = 1), трехфазный (j = 2)</t>
  </si>
  <si>
    <t>1 точка учета</t>
  </si>
  <si>
    <t>Выдача сетевой организацией уведомления об обеспечении сетевой организацией возможности присоединения к электрическим сетям  Заявителям, указанным в абзаце шестом пункта 24 Методических указаний по определению размера платы за технологическое присоединение к электрическим сетям</t>
  </si>
  <si>
    <t>Проверка сетевой организацией выполнения технических условий Заявителями, указанными в абзаце седьмом пункта 24 Методических указаний по определению размера платы за технологическое присоединение к электрическим сетям</t>
  </si>
  <si>
    <t>С2.1.1. Расходы на выдачу  уведомления об обеспечении сетевой организацией возможности присоединения к электрическим сетям  Заявителям, указанным в абзаце шестом пункта 24 Методических указаний по определению размера платы за технологическое присоединение к электрическим сетям (руб. на одно ТП)</t>
  </si>
  <si>
    <t>С2.1.2.  Расходы на проверку выполнения технических условий Заявителями, указанными в абзаце седьмом пункта 24 Методических указаний по определению размера платы за технологическое присоединение к электрическим сетям (руб. на одно ТП)</t>
  </si>
  <si>
    <t>С1.2.1 -Стандартизированная ставка  на  на выдачу  уведомления об обеспечении сетевой организацией возможности присоединения к электрическим сетям  Заявителям, указанным в абзаце шестом пункта 24 Методических указаний по определению размера платы за технологическое присоединение к электрическим сетям, руб. на одно подключение</t>
  </si>
  <si>
    <t>С1.2.2. -Стандартизированная ставка  проверку выполнения технических условий Заявителями, указанными в абзаце седьмом пункта 24 Методических указаний по определению размера платы за технологическое присоединение к электрическим сетям (руб. на одно ТП)</t>
  </si>
  <si>
    <t xml:space="preserve">С1 -стандартизированная тарифная ставка на покрытие расходов на технологическое присоединение энергопринимающих устройств потребителей электрической энергии, объектов электросетевого хозяйства, принадлежащих сетевым организациям и иным лицам, на подготовку и выдачу сетевой организацией технических условий заявителю и проверку сетевой организацией выполнения технических условий заявителем  (руб. на одно ТП):
</t>
  </si>
  <si>
    <t>6.1.</t>
  </si>
  <si>
    <t xml:space="preserve"> Заявителям, указанным в абзаце шестом пункта 24 Методических указаний по определению размера платы за технологическое присоединение к электрическим сетям (руб. на одно ТП)</t>
  </si>
  <si>
    <t>6.2.</t>
  </si>
  <si>
    <t xml:space="preserve"> Заявителями, указанными в абзаце седьмом пункта 24 Методических указаний по определению размера платы за технологическое присоединение к электрическим сетям (руб. на одно ТП)</t>
  </si>
  <si>
    <t>2.1.1.1.3.1.</t>
  </si>
  <si>
    <t>2.6.1.1.2.1.</t>
  </si>
  <si>
    <t>2.1.1.1.4.1.</t>
  </si>
  <si>
    <t>Кабельная линия КЛ-10 кВ "Петэкперт-1"</t>
  </si>
  <si>
    <t>Кабельная линия КЛ-10 кВ "Петэкперт-2"</t>
  </si>
  <si>
    <t>Кабельная линия КЛ-10 кВ "Агротек-1"</t>
  </si>
  <si>
    <t>Кабельная линия КЛ-10 кВ "Агротек-2"</t>
  </si>
  <si>
    <t>10 точек учета</t>
  </si>
  <si>
    <t>Высоковольтный шкаф коммерческого учета ВШКУ-10 кВ "Петэкперт-1"</t>
  </si>
  <si>
    <t>Высоковольтный шкаф коммерческого учета ВШКУ-10 кВ "Петэкперт-2"</t>
  </si>
  <si>
    <t>Высоковольтный шкаф коммерческого учета ВШКУ-10 кВ "Агротек-1"</t>
  </si>
  <si>
    <t>Высоковольтный шкаф коммерческого учета ВШКУ-10 кВ "Агротек-2"</t>
  </si>
  <si>
    <t>пункта 16 Методических указаний, за 2024  год</t>
  </si>
  <si>
    <t>2023г факт</t>
  </si>
  <si>
    <t>2024г факт</t>
  </si>
  <si>
    <t xml:space="preserve"> территориальных  сетевых организаций, осуществляющих свою деятельность на территории Липецкой области, на 2026г-</t>
  </si>
  <si>
    <t>Постановление Министерства энергетики и тарифов Липецкой области от 01.12.2025г №44</t>
  </si>
  <si>
    <t>Кабельная линия КЛ-10 кВ "В1" "Елецкипагро-1"</t>
  </si>
  <si>
    <t>Кабельная линия КЛ-10 кВ "В2" "Елецкипагро-2"</t>
  </si>
  <si>
    <t>Кабельная линия КЛ-10 кВ "В1" "Технолит-1"</t>
  </si>
  <si>
    <t>Кабельная линия КЛ-10 кВ "В2" "Технолит-2"</t>
  </si>
  <si>
    <t>Высоковольтный шкаф коммерческого учета ВШКУ-10 кВ "Елецкипагро-1", Е0-002012</t>
  </si>
  <si>
    <t>Высоковольтный шкаф коммерческого учета ВШКУ-10 кВ "Елецкипагро-2", Е0-002013</t>
  </si>
  <si>
    <t>Высоковольтный шкаф коммерческого учета ВШКУ-10 кВ "Технолит-1"</t>
  </si>
  <si>
    <t>Высоковольтный шкаф коммерческого учета ВШКУ-10 кВ "Технолит-2"</t>
  </si>
  <si>
    <t>пункта 16 Методических указаний, за 2023 год</t>
  </si>
  <si>
    <t>пункта 16 Методических указаний, за 2025  год</t>
  </si>
  <si>
    <t>Финансовый директор</t>
  </si>
  <si>
    <t>Е.В. Борисова</t>
  </si>
  <si>
    <t>Начальник УЭиФ</t>
  </si>
  <si>
    <t>К.В.Смирнов</t>
  </si>
  <si>
    <t>2025г факт</t>
  </si>
  <si>
    <t>2026г  ожид</t>
  </si>
  <si>
    <t xml:space="preserve"> 2027г расчет </t>
  </si>
  <si>
    <t>по состоянию на   25.08.2026</t>
  </si>
  <si>
    <t>по состоянию на   25.08.2025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</si>
</sst>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16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2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Arial Cyr"/>
      <charset val="204"/>
    </font>
    <font>
      <sz val="9"/>
      <color indexed="81"/>
      <name val="Tahoma"/>
      <family val="2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Calibri"/>
      <family val="2"/>
      <charset val="204"/>
    </font>
    <font>
      <sz val="14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/>
      <diagonal/>
    </border>
  </borders>
  <cellStyleXfs count="5">
    <xf numFmtId="0" fontId="0" fillId="0" borderId="0"/>
    <xf numFmtId="0" fontId="1" fillId="0" borderId="0"/>
    <xf numFmtId="0" fontId="10" fillId="0" borderId="0"/>
    <xf numFmtId="0" fontId="1" fillId="0" borderId="0"/>
    <xf numFmtId="0" fontId="1" fillId="0" borderId="0"/>
  </cellStyleXfs>
  <cellXfs count="117">
    <xf numFmtId="0" fontId="0" fillId="0" borderId="0" xfId="0"/>
    <xf numFmtId="0" fontId="4" fillId="0" borderId="0" xfId="0" applyFont="1"/>
    <xf numFmtId="0" fontId="5" fillId="0" borderId="0" xfId="0" applyFont="1" applyAlignment="1">
      <alignment horizontal="right"/>
    </xf>
    <xf numFmtId="0" fontId="5" fillId="0" borderId="0" xfId="0" applyFont="1"/>
    <xf numFmtId="0" fontId="5" fillId="0" borderId="0" xfId="0" applyFont="1" applyAlignment="1">
      <alignment horizontal="justify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justify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vertical="top" wrapText="1"/>
    </xf>
    <xf numFmtId="2" fontId="5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top" wrapText="1"/>
    </xf>
    <xf numFmtId="0" fontId="5" fillId="0" borderId="3" xfId="0" applyFont="1" applyBorder="1" applyAlignment="1">
      <alignment horizontal="left" vertical="top" wrapText="1" indent="2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/>
    <xf numFmtId="0" fontId="5" fillId="0" borderId="4" xfId="0" applyFont="1" applyBorder="1" applyAlignment="1">
      <alignment vertical="top" wrapText="1"/>
    </xf>
    <xf numFmtId="1" fontId="5" fillId="0" borderId="1" xfId="0" applyNumberFormat="1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2" fontId="5" fillId="0" borderId="1" xfId="0" applyNumberFormat="1" applyFont="1" applyFill="1" applyBorder="1" applyAlignment="1">
      <alignment vertical="top" wrapText="1"/>
    </xf>
    <xf numFmtId="165" fontId="5" fillId="0" borderId="1" xfId="0" applyNumberFormat="1" applyFont="1" applyFill="1" applyBorder="1" applyAlignment="1">
      <alignment vertical="top" wrapText="1"/>
    </xf>
    <xf numFmtId="0" fontId="8" fillId="0" borderId="1" xfId="0" applyFont="1" applyFill="1" applyBorder="1" applyAlignment="1">
      <alignment horizontal="center"/>
    </xf>
    <xf numFmtId="0" fontId="8" fillId="0" borderId="1" xfId="0" applyFont="1" applyFill="1" applyBorder="1"/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/>
    <xf numFmtId="4" fontId="2" fillId="2" borderId="0" xfId="0" applyNumberFormat="1" applyFont="1" applyFill="1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/>
    <xf numFmtId="2" fontId="2" fillId="2" borderId="1" xfId="0" applyNumberFormat="1" applyFont="1" applyFill="1" applyBorder="1" applyAlignment="1">
      <alignment horizontal="center" vertical="center"/>
    </xf>
    <xf numFmtId="0" fontId="8" fillId="0" borderId="0" xfId="0" applyFont="1" applyFill="1"/>
    <xf numFmtId="0" fontId="2" fillId="0" borderId="0" xfId="0" applyFont="1"/>
    <xf numFmtId="4" fontId="2" fillId="0" borderId="0" xfId="0" applyNumberFormat="1" applyFont="1"/>
    <xf numFmtId="0" fontId="2" fillId="0" borderId="2" xfId="0" applyFont="1" applyBorder="1"/>
    <xf numFmtId="0" fontId="2" fillId="0" borderId="4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" fontId="2" fillId="0" borderId="1" xfId="0" applyNumberFormat="1" applyFont="1" applyBorder="1"/>
    <xf numFmtId="0" fontId="2" fillId="0" borderId="0" xfId="0" applyFont="1" applyBorder="1"/>
    <xf numFmtId="2" fontId="2" fillId="0" borderId="1" xfId="0" applyNumberFormat="1" applyFont="1" applyFill="1" applyBorder="1"/>
    <xf numFmtId="0" fontId="2" fillId="0" borderId="1" xfId="0" applyFont="1" applyFill="1" applyBorder="1"/>
    <xf numFmtId="0" fontId="12" fillId="0" borderId="0" xfId="0" applyFont="1"/>
    <xf numFmtId="0" fontId="12" fillId="2" borderId="1" xfId="0" applyFont="1" applyFill="1" applyBorder="1" applyAlignment="1">
      <alignment wrapText="1"/>
    </xf>
    <xf numFmtId="2" fontId="12" fillId="2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0" fontId="13" fillId="0" borderId="0" xfId="0" applyFont="1" applyFill="1" applyAlignment="1">
      <alignment vertical="center"/>
    </xf>
    <xf numFmtId="0" fontId="8" fillId="0" borderId="1" xfId="0" applyFont="1" applyFill="1" applyBorder="1" applyAlignment="1">
      <alignment wrapText="1"/>
    </xf>
    <xf numFmtId="2" fontId="8" fillId="0" borderId="1" xfId="0" applyNumberFormat="1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1" applyNumberFormat="1" applyFont="1" applyFill="1" applyBorder="1" applyAlignment="1">
      <alignment horizontal="left" vertical="top" wrapText="1"/>
    </xf>
    <xf numFmtId="0" fontId="14" fillId="0" borderId="1" xfId="0" applyFont="1" applyFill="1" applyBorder="1"/>
    <xf numFmtId="0" fontId="0" fillId="0" borderId="0" xfId="0" applyFill="1"/>
    <xf numFmtId="0" fontId="2" fillId="0" borderId="0" xfId="0" applyFont="1" applyBorder="1" applyAlignment="1">
      <alignment wrapText="1"/>
    </xf>
    <xf numFmtId="2" fontId="2" fillId="0" borderId="0" xfId="0" applyNumberFormat="1" applyFont="1" applyFill="1" applyBorder="1"/>
    <xf numFmtId="0" fontId="2" fillId="0" borderId="0" xfId="0" applyFont="1" applyFill="1" applyBorder="1"/>
    <xf numFmtId="0" fontId="2" fillId="2" borderId="0" xfId="0" applyFont="1" applyFill="1" applyAlignment="1"/>
    <xf numFmtId="0" fontId="2" fillId="0" borderId="1" xfId="0" applyFont="1" applyFill="1" applyBorder="1" applyAlignment="1">
      <alignment horizontal="center" vertical="center"/>
    </xf>
    <xf numFmtId="2" fontId="12" fillId="2" borderId="1" xfId="0" applyNumberFormat="1" applyFont="1" applyFill="1" applyBorder="1"/>
    <xf numFmtId="0" fontId="2" fillId="2" borderId="0" xfId="0" applyFont="1" applyFill="1" applyBorder="1" applyAlignment="1">
      <alignment horizontal="center"/>
    </xf>
    <xf numFmtId="0" fontId="8" fillId="2" borderId="0" xfId="0" applyFont="1" applyFill="1"/>
    <xf numFmtId="0" fontId="15" fillId="2" borderId="0" xfId="0" applyFont="1" applyFill="1"/>
    <xf numFmtId="0" fontId="5" fillId="0" borderId="0" xfId="0" applyFont="1" applyFill="1"/>
    <xf numFmtId="0" fontId="5" fillId="0" borderId="0" xfId="0" applyFont="1" applyFill="1" applyAlignment="1">
      <alignment horizontal="right"/>
    </xf>
    <xf numFmtId="0" fontId="5" fillId="0" borderId="0" xfId="0" applyFont="1" applyFill="1" applyAlignment="1">
      <alignment horizontal="justify"/>
    </xf>
    <xf numFmtId="0" fontId="7" fillId="0" borderId="0" xfId="0" applyFont="1" applyFill="1"/>
    <xf numFmtId="0" fontId="5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left" vertical="top" wrapText="1" indent="2"/>
    </xf>
    <xf numFmtId="0" fontId="5" fillId="0" borderId="0" xfId="0" applyFont="1" applyFill="1" applyAlignment="1">
      <alignment wrapText="1"/>
    </xf>
    <xf numFmtId="0" fontId="6" fillId="0" borderId="1" xfId="0" applyFont="1" applyFill="1" applyBorder="1" applyAlignment="1">
      <alignment vertical="top" wrapText="1"/>
    </xf>
    <xf numFmtId="0" fontId="7" fillId="0" borderId="0" xfId="0" applyFont="1" applyFill="1" applyAlignment="1">
      <alignment wrapText="1"/>
    </xf>
    <xf numFmtId="0" fontId="5" fillId="0" borderId="0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vertical="top" wrapText="1"/>
    </xf>
    <xf numFmtId="0" fontId="7" fillId="0" borderId="0" xfId="0" applyFont="1" applyFill="1" applyBorder="1" applyAlignment="1">
      <alignment vertical="top" wrapText="1"/>
    </xf>
    <xf numFmtId="0" fontId="2" fillId="0" borderId="0" xfId="0" applyFont="1" applyFill="1"/>
    <xf numFmtId="0" fontId="15" fillId="0" borderId="0" xfId="0" applyFont="1" applyFill="1"/>
    <xf numFmtId="0" fontId="2" fillId="0" borderId="0" xfId="0" applyFont="1" applyFill="1" applyAlignment="1"/>
    <xf numFmtId="0" fontId="13" fillId="0" borderId="0" xfId="3" applyFont="1" applyFill="1"/>
    <xf numFmtId="49" fontId="2" fillId="0" borderId="0" xfId="0" applyNumberFormat="1" applyFont="1" applyFill="1" applyAlignment="1"/>
    <xf numFmtId="2" fontId="8" fillId="0" borderId="1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/>
    </xf>
    <xf numFmtId="0" fontId="8" fillId="3" borderId="0" xfId="0" applyFont="1" applyFill="1"/>
    <xf numFmtId="14" fontId="8" fillId="0" borderId="1" xfId="0" applyNumberFormat="1" applyFont="1" applyFill="1" applyBorder="1" applyAlignment="1">
      <alignment horizontal="center"/>
    </xf>
    <xf numFmtId="0" fontId="8" fillId="0" borderId="2" xfId="0" applyFont="1" applyFill="1" applyBorder="1" applyAlignment="1">
      <alignment wrapText="1"/>
    </xf>
    <xf numFmtId="2" fontId="1" fillId="0" borderId="1" xfId="4" applyNumberFormat="1" applyFont="1" applyBorder="1" applyAlignment="1">
      <alignment horizontal="center" vertical="top" wrapText="1"/>
    </xf>
    <xf numFmtId="2" fontId="1" fillId="0" borderId="1" xfId="4" applyNumberFormat="1" applyFont="1" applyBorder="1" applyAlignment="1">
      <alignment horizontal="center" wrapText="1"/>
    </xf>
    <xf numFmtId="2" fontId="1" fillId="0" borderId="6" xfId="4" applyNumberFormat="1" applyFont="1" applyBorder="1" applyAlignment="1">
      <alignment horizontal="center" vertical="top" wrapText="1"/>
    </xf>
    <xf numFmtId="2" fontId="1" fillId="0" borderId="7" xfId="4" applyNumberFormat="1" applyFont="1" applyBorder="1" applyAlignment="1">
      <alignment horizontal="center" vertical="top" wrapText="1"/>
    </xf>
    <xf numFmtId="4" fontId="2" fillId="0" borderId="0" xfId="0" applyNumberFormat="1" applyFont="1" applyFill="1"/>
    <xf numFmtId="0" fontId="2" fillId="0" borderId="2" xfId="0" applyFont="1" applyFill="1" applyBorder="1"/>
    <xf numFmtId="0" fontId="2" fillId="0" borderId="4" xfId="0" applyFont="1" applyFill="1" applyBorder="1"/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/>
    </xf>
    <xf numFmtId="16" fontId="2" fillId="0" borderId="1" xfId="0" applyNumberFormat="1" applyFont="1" applyFill="1" applyBorder="1"/>
    <xf numFmtId="16" fontId="2" fillId="0" borderId="0" xfId="0" applyNumberFormat="1" applyFont="1" applyFill="1"/>
    <xf numFmtId="0" fontId="2" fillId="0" borderId="0" xfId="0" applyFont="1" applyAlignment="1"/>
    <xf numFmtId="0" fontId="2" fillId="0" borderId="0" xfId="0" applyFont="1" applyBorder="1" applyAlignment="1">
      <alignment horizontal="center"/>
    </xf>
    <xf numFmtId="0" fontId="13" fillId="0" borderId="0" xfId="0" applyFont="1" applyFill="1" applyAlignment="1">
      <alignment horizontal="left" vertical="center"/>
    </xf>
    <xf numFmtId="0" fontId="8" fillId="0" borderId="1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center"/>
    </xf>
    <xf numFmtId="0" fontId="5" fillId="0" borderId="0" xfId="0" applyFont="1" applyFill="1" applyAlignment="1">
      <alignment horizontal="center"/>
    </xf>
    <xf numFmtId="0" fontId="5" fillId="0" borderId="0" xfId="0" applyFont="1" applyFill="1" applyAlignment="1">
      <alignment horizontal="left" wrapText="1"/>
    </xf>
    <xf numFmtId="0" fontId="5" fillId="0" borderId="1" xfId="0" applyFont="1" applyFill="1" applyBorder="1" applyAlignment="1">
      <alignment horizontal="center" vertical="top" wrapText="1"/>
    </xf>
    <xf numFmtId="0" fontId="5" fillId="0" borderId="0" xfId="0" applyFont="1" applyFill="1" applyAlignment="1">
      <alignment horizontal="center" wrapText="1"/>
    </xf>
  </cellXfs>
  <cellStyles count="5">
    <cellStyle name="Обычный" xfId="0" builtinId="0"/>
    <cellStyle name="Обычный 6" xfId="2"/>
    <cellStyle name="Обычный_вед бух" xfId="1"/>
    <cellStyle name="Обычный_Лист1" xfId="3"/>
    <cellStyle name="Обычный_прил 1 н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A24"/>
  <sheetViews>
    <sheetView view="pageBreakPreview" topLeftCell="A7" zoomScale="178" zoomScaleNormal="100" zoomScaleSheetLayoutView="178" workbookViewId="0">
      <selection activeCell="A20" sqref="A20"/>
    </sheetView>
  </sheetViews>
  <sheetFormatPr defaultRowHeight="15.75" x14ac:dyDescent="0.25"/>
  <cols>
    <col min="1" max="1" width="117.140625" style="1" customWidth="1"/>
    <col min="2" max="16384" width="9.140625" style="1"/>
  </cols>
  <sheetData>
    <row r="2" spans="1:1" x14ac:dyDescent="0.25">
      <c r="A2" s="5"/>
    </row>
    <row r="3" spans="1:1" x14ac:dyDescent="0.25">
      <c r="A3" s="5"/>
    </row>
    <row r="4" spans="1:1" x14ac:dyDescent="0.25">
      <c r="A4" s="5"/>
    </row>
    <row r="5" spans="1:1" x14ac:dyDescent="0.25">
      <c r="A5" s="5"/>
    </row>
    <row r="6" spans="1:1" x14ac:dyDescent="0.25">
      <c r="A6" s="6"/>
    </row>
    <row r="7" spans="1:1" x14ac:dyDescent="0.25">
      <c r="A7" s="5"/>
    </row>
    <row r="8" spans="1:1" x14ac:dyDescent="0.25">
      <c r="A8" s="6"/>
    </row>
    <row r="9" spans="1:1" x14ac:dyDescent="0.25">
      <c r="A9" s="7" t="s">
        <v>65</v>
      </c>
    </row>
    <row r="10" spans="1:1" x14ac:dyDescent="0.25">
      <c r="A10" s="7" t="s">
        <v>66</v>
      </c>
    </row>
    <row r="11" spans="1:1" x14ac:dyDescent="0.25">
      <c r="A11" s="7" t="s">
        <v>67</v>
      </c>
    </row>
    <row r="12" spans="1:1" x14ac:dyDescent="0.25">
      <c r="A12" s="7" t="s">
        <v>3</v>
      </c>
    </row>
    <row r="13" spans="1:1" x14ac:dyDescent="0.25">
      <c r="A13" s="7" t="s">
        <v>127</v>
      </c>
    </row>
    <row r="14" spans="1:1" ht="31.5" x14ac:dyDescent="0.25">
      <c r="A14" s="8" t="s">
        <v>60</v>
      </c>
    </row>
    <row r="15" spans="1:1" x14ac:dyDescent="0.25">
      <c r="A15" s="9" t="s">
        <v>59</v>
      </c>
    </row>
    <row r="16" spans="1:1" x14ac:dyDescent="0.25">
      <c r="A16" s="9" t="s">
        <v>140</v>
      </c>
    </row>
    <row r="17" spans="1:1" x14ac:dyDescent="0.25">
      <c r="A17" s="9" t="s">
        <v>141</v>
      </c>
    </row>
    <row r="18" spans="1:1" x14ac:dyDescent="0.25">
      <c r="A18" s="9" t="s">
        <v>55</v>
      </c>
    </row>
    <row r="19" spans="1:1" x14ac:dyDescent="0.25">
      <c r="A19" s="9" t="s">
        <v>56</v>
      </c>
    </row>
    <row r="20" spans="1:1" x14ac:dyDescent="0.25">
      <c r="A20" s="9" t="s">
        <v>142</v>
      </c>
    </row>
    <row r="21" spans="1:1" x14ac:dyDescent="0.25">
      <c r="A21" s="9" t="s">
        <v>58</v>
      </c>
    </row>
    <row r="22" spans="1:1" x14ac:dyDescent="0.25">
      <c r="A22" s="9" t="s">
        <v>143</v>
      </c>
    </row>
    <row r="23" spans="1:1" x14ac:dyDescent="0.25">
      <c r="A23" s="9" t="s">
        <v>62</v>
      </c>
    </row>
    <row r="24" spans="1:1" x14ac:dyDescent="0.25">
      <c r="A24" s="7"/>
    </row>
  </sheetData>
  <pageMargins left="0.7" right="0.7" top="0.75" bottom="0.75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70C0"/>
  </sheetPr>
  <dimension ref="A1:G84"/>
  <sheetViews>
    <sheetView view="pageBreakPreview" topLeftCell="A29" zoomScale="86" zoomScaleNormal="100" zoomScaleSheetLayoutView="86" workbookViewId="0">
      <selection activeCell="G36" sqref="G36:G47"/>
    </sheetView>
  </sheetViews>
  <sheetFormatPr defaultRowHeight="15" x14ac:dyDescent="0.25"/>
  <cols>
    <col min="1" max="1" width="10.140625" style="58" customWidth="1"/>
    <col min="2" max="2" width="43.85546875" style="58" customWidth="1"/>
    <col min="3" max="4" width="16.28515625" style="58" customWidth="1"/>
    <col min="5" max="5" width="17.7109375" style="58" customWidth="1"/>
    <col min="6" max="6" width="17.5703125" style="58" customWidth="1"/>
    <col min="7" max="7" width="16.28515625" style="58" customWidth="1"/>
    <col min="8" max="234" width="9.140625" style="58"/>
    <col min="235" max="235" width="10.140625" style="58" customWidth="1"/>
    <col min="236" max="236" width="43.85546875" style="58" customWidth="1"/>
    <col min="237" max="238" width="16.28515625" style="58" customWidth="1"/>
    <col min="239" max="239" width="17.7109375" style="58" customWidth="1"/>
    <col min="240" max="240" width="17.5703125" style="58" customWidth="1"/>
    <col min="241" max="241" width="16.28515625" style="58" customWidth="1"/>
    <col min="242" max="253" width="0" style="58" hidden="1" customWidth="1"/>
    <col min="254" max="255" width="9.140625" style="58"/>
    <col min="256" max="256" width="13.7109375" style="58" customWidth="1"/>
    <col min="257" max="490" width="9.140625" style="58"/>
    <col min="491" max="491" width="10.140625" style="58" customWidth="1"/>
    <col min="492" max="492" width="43.85546875" style="58" customWidth="1"/>
    <col min="493" max="494" width="16.28515625" style="58" customWidth="1"/>
    <col min="495" max="495" width="17.7109375" style="58" customWidth="1"/>
    <col min="496" max="496" width="17.5703125" style="58" customWidth="1"/>
    <col min="497" max="497" width="16.28515625" style="58" customWidth="1"/>
    <col min="498" max="509" width="0" style="58" hidden="1" customWidth="1"/>
    <col min="510" max="511" width="9.140625" style="58"/>
    <col min="512" max="512" width="13.7109375" style="58" customWidth="1"/>
    <col min="513" max="746" width="9.140625" style="58"/>
    <col min="747" max="747" width="10.140625" style="58" customWidth="1"/>
    <col min="748" max="748" width="43.85546875" style="58" customWidth="1"/>
    <col min="749" max="750" width="16.28515625" style="58" customWidth="1"/>
    <col min="751" max="751" width="17.7109375" style="58" customWidth="1"/>
    <col min="752" max="752" width="17.5703125" style="58" customWidth="1"/>
    <col min="753" max="753" width="16.28515625" style="58" customWidth="1"/>
    <col min="754" max="765" width="0" style="58" hidden="1" customWidth="1"/>
    <col min="766" max="767" width="9.140625" style="58"/>
    <col min="768" max="768" width="13.7109375" style="58" customWidth="1"/>
    <col min="769" max="1002" width="9.140625" style="58"/>
    <col min="1003" max="1003" width="10.140625" style="58" customWidth="1"/>
    <col min="1004" max="1004" width="43.85546875" style="58" customWidth="1"/>
    <col min="1005" max="1006" width="16.28515625" style="58" customWidth="1"/>
    <col min="1007" max="1007" width="17.7109375" style="58" customWidth="1"/>
    <col min="1008" max="1008" width="17.5703125" style="58" customWidth="1"/>
    <col min="1009" max="1009" width="16.28515625" style="58" customWidth="1"/>
    <col min="1010" max="1021" width="0" style="58" hidden="1" customWidth="1"/>
    <col min="1022" max="1023" width="9.140625" style="58"/>
    <col min="1024" max="1024" width="13.7109375" style="58" customWidth="1"/>
    <col min="1025" max="1258" width="9.140625" style="58"/>
    <col min="1259" max="1259" width="10.140625" style="58" customWidth="1"/>
    <col min="1260" max="1260" width="43.85546875" style="58" customWidth="1"/>
    <col min="1261" max="1262" width="16.28515625" style="58" customWidth="1"/>
    <col min="1263" max="1263" width="17.7109375" style="58" customWidth="1"/>
    <col min="1264" max="1264" width="17.5703125" style="58" customWidth="1"/>
    <col min="1265" max="1265" width="16.28515625" style="58" customWidth="1"/>
    <col min="1266" max="1277" width="0" style="58" hidden="1" customWidth="1"/>
    <col min="1278" max="1279" width="9.140625" style="58"/>
    <col min="1280" max="1280" width="13.7109375" style="58" customWidth="1"/>
    <col min="1281" max="1514" width="9.140625" style="58"/>
    <col min="1515" max="1515" width="10.140625" style="58" customWidth="1"/>
    <col min="1516" max="1516" width="43.85546875" style="58" customWidth="1"/>
    <col min="1517" max="1518" width="16.28515625" style="58" customWidth="1"/>
    <col min="1519" max="1519" width="17.7109375" style="58" customWidth="1"/>
    <col min="1520" max="1520" width="17.5703125" style="58" customWidth="1"/>
    <col min="1521" max="1521" width="16.28515625" style="58" customWidth="1"/>
    <col min="1522" max="1533" width="0" style="58" hidden="1" customWidth="1"/>
    <col min="1534" max="1535" width="9.140625" style="58"/>
    <col min="1536" max="1536" width="13.7109375" style="58" customWidth="1"/>
    <col min="1537" max="1770" width="9.140625" style="58"/>
    <col min="1771" max="1771" width="10.140625" style="58" customWidth="1"/>
    <col min="1772" max="1772" width="43.85546875" style="58" customWidth="1"/>
    <col min="1773" max="1774" width="16.28515625" style="58" customWidth="1"/>
    <col min="1775" max="1775" width="17.7109375" style="58" customWidth="1"/>
    <col min="1776" max="1776" width="17.5703125" style="58" customWidth="1"/>
    <col min="1777" max="1777" width="16.28515625" style="58" customWidth="1"/>
    <col min="1778" max="1789" width="0" style="58" hidden="1" customWidth="1"/>
    <col min="1790" max="1791" width="9.140625" style="58"/>
    <col min="1792" max="1792" width="13.7109375" style="58" customWidth="1"/>
    <col min="1793" max="2026" width="9.140625" style="58"/>
    <col min="2027" max="2027" width="10.140625" style="58" customWidth="1"/>
    <col min="2028" max="2028" width="43.85546875" style="58" customWidth="1"/>
    <col min="2029" max="2030" width="16.28515625" style="58" customWidth="1"/>
    <col min="2031" max="2031" width="17.7109375" style="58" customWidth="1"/>
    <col min="2032" max="2032" width="17.5703125" style="58" customWidth="1"/>
    <col min="2033" max="2033" width="16.28515625" style="58" customWidth="1"/>
    <col min="2034" max="2045" width="0" style="58" hidden="1" customWidth="1"/>
    <col min="2046" max="2047" width="9.140625" style="58"/>
    <col min="2048" max="2048" width="13.7109375" style="58" customWidth="1"/>
    <col min="2049" max="2282" width="9.140625" style="58"/>
    <col min="2283" max="2283" width="10.140625" style="58" customWidth="1"/>
    <col min="2284" max="2284" width="43.85546875" style="58" customWidth="1"/>
    <col min="2285" max="2286" width="16.28515625" style="58" customWidth="1"/>
    <col min="2287" max="2287" width="17.7109375" style="58" customWidth="1"/>
    <col min="2288" max="2288" width="17.5703125" style="58" customWidth="1"/>
    <col min="2289" max="2289" width="16.28515625" style="58" customWidth="1"/>
    <col min="2290" max="2301" width="0" style="58" hidden="1" customWidth="1"/>
    <col min="2302" max="2303" width="9.140625" style="58"/>
    <col min="2304" max="2304" width="13.7109375" style="58" customWidth="1"/>
    <col min="2305" max="2538" width="9.140625" style="58"/>
    <col min="2539" max="2539" width="10.140625" style="58" customWidth="1"/>
    <col min="2540" max="2540" width="43.85546875" style="58" customWidth="1"/>
    <col min="2541" max="2542" width="16.28515625" style="58" customWidth="1"/>
    <col min="2543" max="2543" width="17.7109375" style="58" customWidth="1"/>
    <col min="2544" max="2544" width="17.5703125" style="58" customWidth="1"/>
    <col min="2545" max="2545" width="16.28515625" style="58" customWidth="1"/>
    <col min="2546" max="2557" width="0" style="58" hidden="1" customWidth="1"/>
    <col min="2558" max="2559" width="9.140625" style="58"/>
    <col min="2560" max="2560" width="13.7109375" style="58" customWidth="1"/>
    <col min="2561" max="2794" width="9.140625" style="58"/>
    <col min="2795" max="2795" width="10.140625" style="58" customWidth="1"/>
    <col min="2796" max="2796" width="43.85546875" style="58" customWidth="1"/>
    <col min="2797" max="2798" width="16.28515625" style="58" customWidth="1"/>
    <col min="2799" max="2799" width="17.7109375" style="58" customWidth="1"/>
    <col min="2800" max="2800" width="17.5703125" style="58" customWidth="1"/>
    <col min="2801" max="2801" width="16.28515625" style="58" customWidth="1"/>
    <col min="2802" max="2813" width="0" style="58" hidden="1" customWidth="1"/>
    <col min="2814" max="2815" width="9.140625" style="58"/>
    <col min="2816" max="2816" width="13.7109375" style="58" customWidth="1"/>
    <col min="2817" max="3050" width="9.140625" style="58"/>
    <col min="3051" max="3051" width="10.140625" style="58" customWidth="1"/>
    <col min="3052" max="3052" width="43.85546875" style="58" customWidth="1"/>
    <col min="3053" max="3054" width="16.28515625" style="58" customWidth="1"/>
    <col min="3055" max="3055" width="17.7109375" style="58" customWidth="1"/>
    <col min="3056" max="3056" width="17.5703125" style="58" customWidth="1"/>
    <col min="3057" max="3057" width="16.28515625" style="58" customWidth="1"/>
    <col min="3058" max="3069" width="0" style="58" hidden="1" customWidth="1"/>
    <col min="3070" max="3071" width="9.140625" style="58"/>
    <col min="3072" max="3072" width="13.7109375" style="58" customWidth="1"/>
    <col min="3073" max="3306" width="9.140625" style="58"/>
    <col min="3307" max="3307" width="10.140625" style="58" customWidth="1"/>
    <col min="3308" max="3308" width="43.85546875" style="58" customWidth="1"/>
    <col min="3309" max="3310" width="16.28515625" style="58" customWidth="1"/>
    <col min="3311" max="3311" width="17.7109375" style="58" customWidth="1"/>
    <col min="3312" max="3312" width="17.5703125" style="58" customWidth="1"/>
    <col min="3313" max="3313" width="16.28515625" style="58" customWidth="1"/>
    <col min="3314" max="3325" width="0" style="58" hidden="1" customWidth="1"/>
    <col min="3326" max="3327" width="9.140625" style="58"/>
    <col min="3328" max="3328" width="13.7109375" style="58" customWidth="1"/>
    <col min="3329" max="3562" width="9.140625" style="58"/>
    <col min="3563" max="3563" width="10.140625" style="58" customWidth="1"/>
    <col min="3564" max="3564" width="43.85546875" style="58" customWidth="1"/>
    <col min="3565" max="3566" width="16.28515625" style="58" customWidth="1"/>
    <col min="3567" max="3567" width="17.7109375" style="58" customWidth="1"/>
    <col min="3568" max="3568" width="17.5703125" style="58" customWidth="1"/>
    <col min="3569" max="3569" width="16.28515625" style="58" customWidth="1"/>
    <col min="3570" max="3581" width="0" style="58" hidden="1" customWidth="1"/>
    <col min="3582" max="3583" width="9.140625" style="58"/>
    <col min="3584" max="3584" width="13.7109375" style="58" customWidth="1"/>
    <col min="3585" max="3818" width="9.140625" style="58"/>
    <col min="3819" max="3819" width="10.140625" style="58" customWidth="1"/>
    <col min="3820" max="3820" width="43.85546875" style="58" customWidth="1"/>
    <col min="3821" max="3822" width="16.28515625" style="58" customWidth="1"/>
    <col min="3823" max="3823" width="17.7109375" style="58" customWidth="1"/>
    <col min="3824" max="3824" width="17.5703125" style="58" customWidth="1"/>
    <col min="3825" max="3825" width="16.28515625" style="58" customWidth="1"/>
    <col min="3826" max="3837" width="0" style="58" hidden="1" customWidth="1"/>
    <col min="3838" max="3839" width="9.140625" style="58"/>
    <col min="3840" max="3840" width="13.7109375" style="58" customWidth="1"/>
    <col min="3841" max="4074" width="9.140625" style="58"/>
    <col min="4075" max="4075" width="10.140625" style="58" customWidth="1"/>
    <col min="4076" max="4076" width="43.85546875" style="58" customWidth="1"/>
    <col min="4077" max="4078" width="16.28515625" style="58" customWidth="1"/>
    <col min="4079" max="4079" width="17.7109375" style="58" customWidth="1"/>
    <col min="4080" max="4080" width="17.5703125" style="58" customWidth="1"/>
    <col min="4081" max="4081" width="16.28515625" style="58" customWidth="1"/>
    <col min="4082" max="4093" width="0" style="58" hidden="1" customWidth="1"/>
    <col min="4094" max="4095" width="9.140625" style="58"/>
    <col min="4096" max="4096" width="13.7109375" style="58" customWidth="1"/>
    <col min="4097" max="4330" width="9.140625" style="58"/>
    <col min="4331" max="4331" width="10.140625" style="58" customWidth="1"/>
    <col min="4332" max="4332" width="43.85546875" style="58" customWidth="1"/>
    <col min="4333" max="4334" width="16.28515625" style="58" customWidth="1"/>
    <col min="4335" max="4335" width="17.7109375" style="58" customWidth="1"/>
    <col min="4336" max="4336" width="17.5703125" style="58" customWidth="1"/>
    <col min="4337" max="4337" width="16.28515625" style="58" customWidth="1"/>
    <col min="4338" max="4349" width="0" style="58" hidden="1" customWidth="1"/>
    <col min="4350" max="4351" width="9.140625" style="58"/>
    <col min="4352" max="4352" width="13.7109375" style="58" customWidth="1"/>
    <col min="4353" max="4586" width="9.140625" style="58"/>
    <col min="4587" max="4587" width="10.140625" style="58" customWidth="1"/>
    <col min="4588" max="4588" width="43.85546875" style="58" customWidth="1"/>
    <col min="4589" max="4590" width="16.28515625" style="58" customWidth="1"/>
    <col min="4591" max="4591" width="17.7109375" style="58" customWidth="1"/>
    <col min="4592" max="4592" width="17.5703125" style="58" customWidth="1"/>
    <col min="4593" max="4593" width="16.28515625" style="58" customWidth="1"/>
    <col min="4594" max="4605" width="0" style="58" hidden="1" customWidth="1"/>
    <col min="4606" max="4607" width="9.140625" style="58"/>
    <col min="4608" max="4608" width="13.7109375" style="58" customWidth="1"/>
    <col min="4609" max="4842" width="9.140625" style="58"/>
    <col min="4843" max="4843" width="10.140625" style="58" customWidth="1"/>
    <col min="4844" max="4844" width="43.85546875" style="58" customWidth="1"/>
    <col min="4845" max="4846" width="16.28515625" style="58" customWidth="1"/>
    <col min="4847" max="4847" width="17.7109375" style="58" customWidth="1"/>
    <col min="4848" max="4848" width="17.5703125" style="58" customWidth="1"/>
    <col min="4849" max="4849" width="16.28515625" style="58" customWidth="1"/>
    <col min="4850" max="4861" width="0" style="58" hidden="1" customWidth="1"/>
    <col min="4862" max="4863" width="9.140625" style="58"/>
    <col min="4864" max="4864" width="13.7109375" style="58" customWidth="1"/>
    <col min="4865" max="5098" width="9.140625" style="58"/>
    <col min="5099" max="5099" width="10.140625" style="58" customWidth="1"/>
    <col min="5100" max="5100" width="43.85546875" style="58" customWidth="1"/>
    <col min="5101" max="5102" width="16.28515625" style="58" customWidth="1"/>
    <col min="5103" max="5103" width="17.7109375" style="58" customWidth="1"/>
    <col min="5104" max="5104" width="17.5703125" style="58" customWidth="1"/>
    <col min="5105" max="5105" width="16.28515625" style="58" customWidth="1"/>
    <col min="5106" max="5117" width="0" style="58" hidden="1" customWidth="1"/>
    <col min="5118" max="5119" width="9.140625" style="58"/>
    <col min="5120" max="5120" width="13.7109375" style="58" customWidth="1"/>
    <col min="5121" max="5354" width="9.140625" style="58"/>
    <col min="5355" max="5355" width="10.140625" style="58" customWidth="1"/>
    <col min="5356" max="5356" width="43.85546875" style="58" customWidth="1"/>
    <col min="5357" max="5358" width="16.28515625" style="58" customWidth="1"/>
    <col min="5359" max="5359" width="17.7109375" style="58" customWidth="1"/>
    <col min="5360" max="5360" width="17.5703125" style="58" customWidth="1"/>
    <col min="5361" max="5361" width="16.28515625" style="58" customWidth="1"/>
    <col min="5362" max="5373" width="0" style="58" hidden="1" customWidth="1"/>
    <col min="5374" max="5375" width="9.140625" style="58"/>
    <col min="5376" max="5376" width="13.7109375" style="58" customWidth="1"/>
    <col min="5377" max="5610" width="9.140625" style="58"/>
    <col min="5611" max="5611" width="10.140625" style="58" customWidth="1"/>
    <col min="5612" max="5612" width="43.85546875" style="58" customWidth="1"/>
    <col min="5613" max="5614" width="16.28515625" style="58" customWidth="1"/>
    <col min="5615" max="5615" width="17.7109375" style="58" customWidth="1"/>
    <col min="5616" max="5616" width="17.5703125" style="58" customWidth="1"/>
    <col min="5617" max="5617" width="16.28515625" style="58" customWidth="1"/>
    <col min="5618" max="5629" width="0" style="58" hidden="1" customWidth="1"/>
    <col min="5630" max="5631" width="9.140625" style="58"/>
    <col min="5632" max="5632" width="13.7109375" style="58" customWidth="1"/>
    <col min="5633" max="5866" width="9.140625" style="58"/>
    <col min="5867" max="5867" width="10.140625" style="58" customWidth="1"/>
    <col min="5868" max="5868" width="43.85546875" style="58" customWidth="1"/>
    <col min="5869" max="5870" width="16.28515625" style="58" customWidth="1"/>
    <col min="5871" max="5871" width="17.7109375" style="58" customWidth="1"/>
    <col min="5872" max="5872" width="17.5703125" style="58" customWidth="1"/>
    <col min="5873" max="5873" width="16.28515625" style="58" customWidth="1"/>
    <col min="5874" max="5885" width="0" style="58" hidden="1" customWidth="1"/>
    <col min="5886" max="5887" width="9.140625" style="58"/>
    <col min="5888" max="5888" width="13.7109375" style="58" customWidth="1"/>
    <col min="5889" max="6122" width="9.140625" style="58"/>
    <col min="6123" max="6123" width="10.140625" style="58" customWidth="1"/>
    <col min="6124" max="6124" width="43.85546875" style="58" customWidth="1"/>
    <col min="6125" max="6126" width="16.28515625" style="58" customWidth="1"/>
    <col min="6127" max="6127" width="17.7109375" style="58" customWidth="1"/>
    <col min="6128" max="6128" width="17.5703125" style="58" customWidth="1"/>
    <col min="6129" max="6129" width="16.28515625" style="58" customWidth="1"/>
    <col min="6130" max="6141" width="0" style="58" hidden="1" customWidth="1"/>
    <col min="6142" max="6143" width="9.140625" style="58"/>
    <col min="6144" max="6144" width="13.7109375" style="58" customWidth="1"/>
    <col min="6145" max="6378" width="9.140625" style="58"/>
    <col min="6379" max="6379" width="10.140625" style="58" customWidth="1"/>
    <col min="6380" max="6380" width="43.85546875" style="58" customWidth="1"/>
    <col min="6381" max="6382" width="16.28515625" style="58" customWidth="1"/>
    <col min="6383" max="6383" width="17.7109375" style="58" customWidth="1"/>
    <col min="6384" max="6384" width="17.5703125" style="58" customWidth="1"/>
    <col min="6385" max="6385" width="16.28515625" style="58" customWidth="1"/>
    <col min="6386" max="6397" width="0" style="58" hidden="1" customWidth="1"/>
    <col min="6398" max="6399" width="9.140625" style="58"/>
    <col min="6400" max="6400" width="13.7109375" style="58" customWidth="1"/>
    <col min="6401" max="6634" width="9.140625" style="58"/>
    <col min="6635" max="6635" width="10.140625" style="58" customWidth="1"/>
    <col min="6636" max="6636" width="43.85546875" style="58" customWidth="1"/>
    <col min="6637" max="6638" width="16.28515625" style="58" customWidth="1"/>
    <col min="6639" max="6639" width="17.7109375" style="58" customWidth="1"/>
    <col min="6640" max="6640" width="17.5703125" style="58" customWidth="1"/>
    <col min="6641" max="6641" width="16.28515625" style="58" customWidth="1"/>
    <col min="6642" max="6653" width="0" style="58" hidden="1" customWidth="1"/>
    <col min="6654" max="6655" width="9.140625" style="58"/>
    <col min="6656" max="6656" width="13.7109375" style="58" customWidth="1"/>
    <col min="6657" max="6890" width="9.140625" style="58"/>
    <col min="6891" max="6891" width="10.140625" style="58" customWidth="1"/>
    <col min="6892" max="6892" width="43.85546875" style="58" customWidth="1"/>
    <col min="6893" max="6894" width="16.28515625" style="58" customWidth="1"/>
    <col min="6895" max="6895" width="17.7109375" style="58" customWidth="1"/>
    <col min="6896" max="6896" width="17.5703125" style="58" customWidth="1"/>
    <col min="6897" max="6897" width="16.28515625" style="58" customWidth="1"/>
    <col min="6898" max="6909" width="0" style="58" hidden="1" customWidth="1"/>
    <col min="6910" max="6911" width="9.140625" style="58"/>
    <col min="6912" max="6912" width="13.7109375" style="58" customWidth="1"/>
    <col min="6913" max="7146" width="9.140625" style="58"/>
    <col min="7147" max="7147" width="10.140625" style="58" customWidth="1"/>
    <col min="7148" max="7148" width="43.85546875" style="58" customWidth="1"/>
    <col min="7149" max="7150" width="16.28515625" style="58" customWidth="1"/>
    <col min="7151" max="7151" width="17.7109375" style="58" customWidth="1"/>
    <col min="7152" max="7152" width="17.5703125" style="58" customWidth="1"/>
    <col min="7153" max="7153" width="16.28515625" style="58" customWidth="1"/>
    <col min="7154" max="7165" width="0" style="58" hidden="1" customWidth="1"/>
    <col min="7166" max="7167" width="9.140625" style="58"/>
    <col min="7168" max="7168" width="13.7109375" style="58" customWidth="1"/>
    <col min="7169" max="7402" width="9.140625" style="58"/>
    <col min="7403" max="7403" width="10.140625" style="58" customWidth="1"/>
    <col min="7404" max="7404" width="43.85546875" style="58" customWidth="1"/>
    <col min="7405" max="7406" width="16.28515625" style="58" customWidth="1"/>
    <col min="7407" max="7407" width="17.7109375" style="58" customWidth="1"/>
    <col min="7408" max="7408" width="17.5703125" style="58" customWidth="1"/>
    <col min="7409" max="7409" width="16.28515625" style="58" customWidth="1"/>
    <col min="7410" max="7421" width="0" style="58" hidden="1" customWidth="1"/>
    <col min="7422" max="7423" width="9.140625" style="58"/>
    <col min="7424" max="7424" width="13.7109375" style="58" customWidth="1"/>
    <col min="7425" max="7658" width="9.140625" style="58"/>
    <col min="7659" max="7659" width="10.140625" style="58" customWidth="1"/>
    <col min="7660" max="7660" width="43.85546875" style="58" customWidth="1"/>
    <col min="7661" max="7662" width="16.28515625" style="58" customWidth="1"/>
    <col min="7663" max="7663" width="17.7109375" style="58" customWidth="1"/>
    <col min="7664" max="7664" width="17.5703125" style="58" customWidth="1"/>
    <col min="7665" max="7665" width="16.28515625" style="58" customWidth="1"/>
    <col min="7666" max="7677" width="0" style="58" hidden="1" customWidth="1"/>
    <col min="7678" max="7679" width="9.140625" style="58"/>
    <col min="7680" max="7680" width="13.7109375" style="58" customWidth="1"/>
    <col min="7681" max="7914" width="9.140625" style="58"/>
    <col min="7915" max="7915" width="10.140625" style="58" customWidth="1"/>
    <col min="7916" max="7916" width="43.85546875" style="58" customWidth="1"/>
    <col min="7917" max="7918" width="16.28515625" style="58" customWidth="1"/>
    <col min="7919" max="7919" width="17.7109375" style="58" customWidth="1"/>
    <col min="7920" max="7920" width="17.5703125" style="58" customWidth="1"/>
    <col min="7921" max="7921" width="16.28515625" style="58" customWidth="1"/>
    <col min="7922" max="7933" width="0" style="58" hidden="1" customWidth="1"/>
    <col min="7934" max="7935" width="9.140625" style="58"/>
    <col min="7936" max="7936" width="13.7109375" style="58" customWidth="1"/>
    <col min="7937" max="8170" width="9.140625" style="58"/>
    <col min="8171" max="8171" width="10.140625" style="58" customWidth="1"/>
    <col min="8172" max="8172" width="43.85546875" style="58" customWidth="1"/>
    <col min="8173" max="8174" width="16.28515625" style="58" customWidth="1"/>
    <col min="8175" max="8175" width="17.7109375" style="58" customWidth="1"/>
    <col min="8176" max="8176" width="17.5703125" style="58" customWidth="1"/>
    <col min="8177" max="8177" width="16.28515625" style="58" customWidth="1"/>
    <col min="8178" max="8189" width="0" style="58" hidden="1" customWidth="1"/>
    <col min="8190" max="8191" width="9.140625" style="58"/>
    <col min="8192" max="8192" width="13.7109375" style="58" customWidth="1"/>
    <col min="8193" max="8426" width="9.140625" style="58"/>
    <col min="8427" max="8427" width="10.140625" style="58" customWidth="1"/>
    <col min="8428" max="8428" width="43.85546875" style="58" customWidth="1"/>
    <col min="8429" max="8430" width="16.28515625" style="58" customWidth="1"/>
    <col min="8431" max="8431" width="17.7109375" style="58" customWidth="1"/>
    <col min="8432" max="8432" width="17.5703125" style="58" customWidth="1"/>
    <col min="8433" max="8433" width="16.28515625" style="58" customWidth="1"/>
    <col min="8434" max="8445" width="0" style="58" hidden="1" customWidth="1"/>
    <col min="8446" max="8447" width="9.140625" style="58"/>
    <col min="8448" max="8448" width="13.7109375" style="58" customWidth="1"/>
    <col min="8449" max="8682" width="9.140625" style="58"/>
    <col min="8683" max="8683" width="10.140625" style="58" customWidth="1"/>
    <col min="8684" max="8684" width="43.85546875" style="58" customWidth="1"/>
    <col min="8685" max="8686" width="16.28515625" style="58" customWidth="1"/>
    <col min="8687" max="8687" width="17.7109375" style="58" customWidth="1"/>
    <col min="8688" max="8688" width="17.5703125" style="58" customWidth="1"/>
    <col min="8689" max="8689" width="16.28515625" style="58" customWidth="1"/>
    <col min="8690" max="8701" width="0" style="58" hidden="1" customWidth="1"/>
    <col min="8702" max="8703" width="9.140625" style="58"/>
    <col min="8704" max="8704" width="13.7109375" style="58" customWidth="1"/>
    <col min="8705" max="8938" width="9.140625" style="58"/>
    <col min="8939" max="8939" width="10.140625" style="58" customWidth="1"/>
    <col min="8940" max="8940" width="43.85546875" style="58" customWidth="1"/>
    <col min="8941" max="8942" width="16.28515625" style="58" customWidth="1"/>
    <col min="8943" max="8943" width="17.7109375" style="58" customWidth="1"/>
    <col min="8944" max="8944" width="17.5703125" style="58" customWidth="1"/>
    <col min="8945" max="8945" width="16.28515625" style="58" customWidth="1"/>
    <col min="8946" max="8957" width="0" style="58" hidden="1" customWidth="1"/>
    <col min="8958" max="8959" width="9.140625" style="58"/>
    <col min="8960" max="8960" width="13.7109375" style="58" customWidth="1"/>
    <col min="8961" max="9194" width="9.140625" style="58"/>
    <col min="9195" max="9195" width="10.140625" style="58" customWidth="1"/>
    <col min="9196" max="9196" width="43.85546875" style="58" customWidth="1"/>
    <col min="9197" max="9198" width="16.28515625" style="58" customWidth="1"/>
    <col min="9199" max="9199" width="17.7109375" style="58" customWidth="1"/>
    <col min="9200" max="9200" width="17.5703125" style="58" customWidth="1"/>
    <col min="9201" max="9201" width="16.28515625" style="58" customWidth="1"/>
    <col min="9202" max="9213" width="0" style="58" hidden="1" customWidth="1"/>
    <col min="9214" max="9215" width="9.140625" style="58"/>
    <col min="9216" max="9216" width="13.7109375" style="58" customWidth="1"/>
    <col min="9217" max="9450" width="9.140625" style="58"/>
    <col min="9451" max="9451" width="10.140625" style="58" customWidth="1"/>
    <col min="9452" max="9452" width="43.85546875" style="58" customWidth="1"/>
    <col min="9453" max="9454" width="16.28515625" style="58" customWidth="1"/>
    <col min="9455" max="9455" width="17.7109375" style="58" customWidth="1"/>
    <col min="9456" max="9456" width="17.5703125" style="58" customWidth="1"/>
    <col min="9457" max="9457" width="16.28515625" style="58" customWidth="1"/>
    <col min="9458" max="9469" width="0" style="58" hidden="1" customWidth="1"/>
    <col min="9470" max="9471" width="9.140625" style="58"/>
    <col min="9472" max="9472" width="13.7109375" style="58" customWidth="1"/>
    <col min="9473" max="9706" width="9.140625" style="58"/>
    <col min="9707" max="9707" width="10.140625" style="58" customWidth="1"/>
    <col min="9708" max="9708" width="43.85546875" style="58" customWidth="1"/>
    <col min="9709" max="9710" width="16.28515625" style="58" customWidth="1"/>
    <col min="9711" max="9711" width="17.7109375" style="58" customWidth="1"/>
    <col min="9712" max="9712" width="17.5703125" style="58" customWidth="1"/>
    <col min="9713" max="9713" width="16.28515625" style="58" customWidth="1"/>
    <col min="9714" max="9725" width="0" style="58" hidden="1" customWidth="1"/>
    <col min="9726" max="9727" width="9.140625" style="58"/>
    <col min="9728" max="9728" width="13.7109375" style="58" customWidth="1"/>
    <col min="9729" max="9962" width="9.140625" style="58"/>
    <col min="9963" max="9963" width="10.140625" style="58" customWidth="1"/>
    <col min="9964" max="9964" width="43.85546875" style="58" customWidth="1"/>
    <col min="9965" max="9966" width="16.28515625" style="58" customWidth="1"/>
    <col min="9967" max="9967" width="17.7109375" style="58" customWidth="1"/>
    <col min="9968" max="9968" width="17.5703125" style="58" customWidth="1"/>
    <col min="9969" max="9969" width="16.28515625" style="58" customWidth="1"/>
    <col min="9970" max="9981" width="0" style="58" hidden="1" customWidth="1"/>
    <col min="9982" max="9983" width="9.140625" style="58"/>
    <col min="9984" max="9984" width="13.7109375" style="58" customWidth="1"/>
    <col min="9985" max="10218" width="9.140625" style="58"/>
    <col min="10219" max="10219" width="10.140625" style="58" customWidth="1"/>
    <col min="10220" max="10220" width="43.85546875" style="58" customWidth="1"/>
    <col min="10221" max="10222" width="16.28515625" style="58" customWidth="1"/>
    <col min="10223" max="10223" width="17.7109375" style="58" customWidth="1"/>
    <col min="10224" max="10224" width="17.5703125" style="58" customWidth="1"/>
    <col min="10225" max="10225" width="16.28515625" style="58" customWidth="1"/>
    <col min="10226" max="10237" width="0" style="58" hidden="1" customWidth="1"/>
    <col min="10238" max="10239" width="9.140625" style="58"/>
    <col min="10240" max="10240" width="13.7109375" style="58" customWidth="1"/>
    <col min="10241" max="10474" width="9.140625" style="58"/>
    <col min="10475" max="10475" width="10.140625" style="58" customWidth="1"/>
    <col min="10476" max="10476" width="43.85546875" style="58" customWidth="1"/>
    <col min="10477" max="10478" width="16.28515625" style="58" customWidth="1"/>
    <col min="10479" max="10479" width="17.7109375" style="58" customWidth="1"/>
    <col min="10480" max="10480" width="17.5703125" style="58" customWidth="1"/>
    <col min="10481" max="10481" width="16.28515625" style="58" customWidth="1"/>
    <col min="10482" max="10493" width="0" style="58" hidden="1" customWidth="1"/>
    <col min="10494" max="10495" width="9.140625" style="58"/>
    <col min="10496" max="10496" width="13.7109375" style="58" customWidth="1"/>
    <col min="10497" max="10730" width="9.140625" style="58"/>
    <col min="10731" max="10731" width="10.140625" style="58" customWidth="1"/>
    <col min="10732" max="10732" width="43.85546875" style="58" customWidth="1"/>
    <col min="10733" max="10734" width="16.28515625" style="58" customWidth="1"/>
    <col min="10735" max="10735" width="17.7109375" style="58" customWidth="1"/>
    <col min="10736" max="10736" width="17.5703125" style="58" customWidth="1"/>
    <col min="10737" max="10737" width="16.28515625" style="58" customWidth="1"/>
    <col min="10738" max="10749" width="0" style="58" hidden="1" customWidth="1"/>
    <col min="10750" max="10751" width="9.140625" style="58"/>
    <col min="10752" max="10752" width="13.7109375" style="58" customWidth="1"/>
    <col min="10753" max="10986" width="9.140625" style="58"/>
    <col min="10987" max="10987" width="10.140625" style="58" customWidth="1"/>
    <col min="10988" max="10988" width="43.85546875" style="58" customWidth="1"/>
    <col min="10989" max="10990" width="16.28515625" style="58" customWidth="1"/>
    <col min="10991" max="10991" width="17.7109375" style="58" customWidth="1"/>
    <col min="10992" max="10992" width="17.5703125" style="58" customWidth="1"/>
    <col min="10993" max="10993" width="16.28515625" style="58" customWidth="1"/>
    <col min="10994" max="11005" width="0" style="58" hidden="1" customWidth="1"/>
    <col min="11006" max="11007" width="9.140625" style="58"/>
    <col min="11008" max="11008" width="13.7109375" style="58" customWidth="1"/>
    <col min="11009" max="11242" width="9.140625" style="58"/>
    <col min="11243" max="11243" width="10.140625" style="58" customWidth="1"/>
    <col min="11244" max="11244" width="43.85546875" style="58" customWidth="1"/>
    <col min="11245" max="11246" width="16.28515625" style="58" customWidth="1"/>
    <col min="11247" max="11247" width="17.7109375" style="58" customWidth="1"/>
    <col min="11248" max="11248" width="17.5703125" style="58" customWidth="1"/>
    <col min="11249" max="11249" width="16.28515625" style="58" customWidth="1"/>
    <col min="11250" max="11261" width="0" style="58" hidden="1" customWidth="1"/>
    <col min="11262" max="11263" width="9.140625" style="58"/>
    <col min="11264" max="11264" width="13.7109375" style="58" customWidth="1"/>
    <col min="11265" max="11498" width="9.140625" style="58"/>
    <col min="11499" max="11499" width="10.140625" style="58" customWidth="1"/>
    <col min="11500" max="11500" width="43.85546875" style="58" customWidth="1"/>
    <col min="11501" max="11502" width="16.28515625" style="58" customWidth="1"/>
    <col min="11503" max="11503" width="17.7109375" style="58" customWidth="1"/>
    <col min="11504" max="11504" width="17.5703125" style="58" customWidth="1"/>
    <col min="11505" max="11505" width="16.28515625" style="58" customWidth="1"/>
    <col min="11506" max="11517" width="0" style="58" hidden="1" customWidth="1"/>
    <col min="11518" max="11519" width="9.140625" style="58"/>
    <col min="11520" max="11520" width="13.7109375" style="58" customWidth="1"/>
    <col min="11521" max="11754" width="9.140625" style="58"/>
    <col min="11755" max="11755" width="10.140625" style="58" customWidth="1"/>
    <col min="11756" max="11756" width="43.85546875" style="58" customWidth="1"/>
    <col min="11757" max="11758" width="16.28515625" style="58" customWidth="1"/>
    <col min="11759" max="11759" width="17.7109375" style="58" customWidth="1"/>
    <col min="11760" max="11760" width="17.5703125" style="58" customWidth="1"/>
    <col min="11761" max="11761" width="16.28515625" style="58" customWidth="1"/>
    <col min="11762" max="11773" width="0" style="58" hidden="1" customWidth="1"/>
    <col min="11774" max="11775" width="9.140625" style="58"/>
    <col min="11776" max="11776" width="13.7109375" style="58" customWidth="1"/>
    <col min="11777" max="12010" width="9.140625" style="58"/>
    <col min="12011" max="12011" width="10.140625" style="58" customWidth="1"/>
    <col min="12012" max="12012" width="43.85546875" style="58" customWidth="1"/>
    <col min="12013" max="12014" width="16.28515625" style="58" customWidth="1"/>
    <col min="12015" max="12015" width="17.7109375" style="58" customWidth="1"/>
    <col min="12016" max="12016" width="17.5703125" style="58" customWidth="1"/>
    <col min="12017" max="12017" width="16.28515625" style="58" customWidth="1"/>
    <col min="12018" max="12029" width="0" style="58" hidden="1" customWidth="1"/>
    <col min="12030" max="12031" width="9.140625" style="58"/>
    <col min="12032" max="12032" width="13.7109375" style="58" customWidth="1"/>
    <col min="12033" max="12266" width="9.140625" style="58"/>
    <col min="12267" max="12267" width="10.140625" style="58" customWidth="1"/>
    <col min="12268" max="12268" width="43.85546875" style="58" customWidth="1"/>
    <col min="12269" max="12270" width="16.28515625" style="58" customWidth="1"/>
    <col min="12271" max="12271" width="17.7109375" style="58" customWidth="1"/>
    <col min="12272" max="12272" width="17.5703125" style="58" customWidth="1"/>
    <col min="12273" max="12273" width="16.28515625" style="58" customWidth="1"/>
    <col min="12274" max="12285" width="0" style="58" hidden="1" customWidth="1"/>
    <col min="12286" max="12287" width="9.140625" style="58"/>
    <col min="12288" max="12288" width="13.7109375" style="58" customWidth="1"/>
    <col min="12289" max="12522" width="9.140625" style="58"/>
    <col min="12523" max="12523" width="10.140625" style="58" customWidth="1"/>
    <col min="12524" max="12524" width="43.85546875" style="58" customWidth="1"/>
    <col min="12525" max="12526" width="16.28515625" style="58" customWidth="1"/>
    <col min="12527" max="12527" width="17.7109375" style="58" customWidth="1"/>
    <col min="12528" max="12528" width="17.5703125" style="58" customWidth="1"/>
    <col min="12529" max="12529" width="16.28515625" style="58" customWidth="1"/>
    <col min="12530" max="12541" width="0" style="58" hidden="1" customWidth="1"/>
    <col min="12542" max="12543" width="9.140625" style="58"/>
    <col min="12544" max="12544" width="13.7109375" style="58" customWidth="1"/>
    <col min="12545" max="12778" width="9.140625" style="58"/>
    <col min="12779" max="12779" width="10.140625" style="58" customWidth="1"/>
    <col min="12780" max="12780" width="43.85546875" style="58" customWidth="1"/>
    <col min="12781" max="12782" width="16.28515625" style="58" customWidth="1"/>
    <col min="12783" max="12783" width="17.7109375" style="58" customWidth="1"/>
    <col min="12784" max="12784" width="17.5703125" style="58" customWidth="1"/>
    <col min="12785" max="12785" width="16.28515625" style="58" customWidth="1"/>
    <col min="12786" max="12797" width="0" style="58" hidden="1" customWidth="1"/>
    <col min="12798" max="12799" width="9.140625" style="58"/>
    <col min="12800" max="12800" width="13.7109375" style="58" customWidth="1"/>
    <col min="12801" max="13034" width="9.140625" style="58"/>
    <col min="13035" max="13035" width="10.140625" style="58" customWidth="1"/>
    <col min="13036" max="13036" width="43.85546875" style="58" customWidth="1"/>
    <col min="13037" max="13038" width="16.28515625" style="58" customWidth="1"/>
    <col min="13039" max="13039" width="17.7109375" style="58" customWidth="1"/>
    <col min="13040" max="13040" width="17.5703125" style="58" customWidth="1"/>
    <col min="13041" max="13041" width="16.28515625" style="58" customWidth="1"/>
    <col min="13042" max="13053" width="0" style="58" hidden="1" customWidth="1"/>
    <col min="13054" max="13055" width="9.140625" style="58"/>
    <col min="13056" max="13056" width="13.7109375" style="58" customWidth="1"/>
    <col min="13057" max="13290" width="9.140625" style="58"/>
    <col min="13291" max="13291" width="10.140625" style="58" customWidth="1"/>
    <col min="13292" max="13292" width="43.85546875" style="58" customWidth="1"/>
    <col min="13293" max="13294" width="16.28515625" style="58" customWidth="1"/>
    <col min="13295" max="13295" width="17.7109375" style="58" customWidth="1"/>
    <col min="13296" max="13296" width="17.5703125" style="58" customWidth="1"/>
    <col min="13297" max="13297" width="16.28515625" style="58" customWidth="1"/>
    <col min="13298" max="13309" width="0" style="58" hidden="1" customWidth="1"/>
    <col min="13310" max="13311" width="9.140625" style="58"/>
    <col min="13312" max="13312" width="13.7109375" style="58" customWidth="1"/>
    <col min="13313" max="13546" width="9.140625" style="58"/>
    <col min="13547" max="13547" width="10.140625" style="58" customWidth="1"/>
    <col min="13548" max="13548" width="43.85546875" style="58" customWidth="1"/>
    <col min="13549" max="13550" width="16.28515625" style="58" customWidth="1"/>
    <col min="13551" max="13551" width="17.7109375" style="58" customWidth="1"/>
    <col min="13552" max="13552" width="17.5703125" style="58" customWidth="1"/>
    <col min="13553" max="13553" width="16.28515625" style="58" customWidth="1"/>
    <col min="13554" max="13565" width="0" style="58" hidden="1" customWidth="1"/>
    <col min="13566" max="13567" width="9.140625" style="58"/>
    <col min="13568" max="13568" width="13.7109375" style="58" customWidth="1"/>
    <col min="13569" max="13802" width="9.140625" style="58"/>
    <col min="13803" max="13803" width="10.140625" style="58" customWidth="1"/>
    <col min="13804" max="13804" width="43.85546875" style="58" customWidth="1"/>
    <col min="13805" max="13806" width="16.28515625" style="58" customWidth="1"/>
    <col min="13807" max="13807" width="17.7109375" style="58" customWidth="1"/>
    <col min="13808" max="13808" width="17.5703125" style="58" customWidth="1"/>
    <col min="13809" max="13809" width="16.28515625" style="58" customWidth="1"/>
    <col min="13810" max="13821" width="0" style="58" hidden="1" customWidth="1"/>
    <col min="13822" max="13823" width="9.140625" style="58"/>
    <col min="13824" max="13824" width="13.7109375" style="58" customWidth="1"/>
    <col min="13825" max="14058" width="9.140625" style="58"/>
    <col min="14059" max="14059" width="10.140625" style="58" customWidth="1"/>
    <col min="14060" max="14060" width="43.85546875" style="58" customWidth="1"/>
    <col min="14061" max="14062" width="16.28515625" style="58" customWidth="1"/>
    <col min="14063" max="14063" width="17.7109375" style="58" customWidth="1"/>
    <col min="14064" max="14064" width="17.5703125" style="58" customWidth="1"/>
    <col min="14065" max="14065" width="16.28515625" style="58" customWidth="1"/>
    <col min="14066" max="14077" width="0" style="58" hidden="1" customWidth="1"/>
    <col min="14078" max="14079" width="9.140625" style="58"/>
    <col min="14080" max="14080" width="13.7109375" style="58" customWidth="1"/>
    <col min="14081" max="14314" width="9.140625" style="58"/>
    <col min="14315" max="14315" width="10.140625" style="58" customWidth="1"/>
    <col min="14316" max="14316" width="43.85546875" style="58" customWidth="1"/>
    <col min="14317" max="14318" width="16.28515625" style="58" customWidth="1"/>
    <col min="14319" max="14319" width="17.7109375" style="58" customWidth="1"/>
    <col min="14320" max="14320" width="17.5703125" style="58" customWidth="1"/>
    <col min="14321" max="14321" width="16.28515625" style="58" customWidth="1"/>
    <col min="14322" max="14333" width="0" style="58" hidden="1" customWidth="1"/>
    <col min="14334" max="14335" width="9.140625" style="58"/>
    <col min="14336" max="14336" width="13.7109375" style="58" customWidth="1"/>
    <col min="14337" max="14570" width="9.140625" style="58"/>
    <col min="14571" max="14571" width="10.140625" style="58" customWidth="1"/>
    <col min="14572" max="14572" width="43.85546875" style="58" customWidth="1"/>
    <col min="14573" max="14574" width="16.28515625" style="58" customWidth="1"/>
    <col min="14575" max="14575" width="17.7109375" style="58" customWidth="1"/>
    <col min="14576" max="14576" width="17.5703125" style="58" customWidth="1"/>
    <col min="14577" max="14577" width="16.28515625" style="58" customWidth="1"/>
    <col min="14578" max="14589" width="0" style="58" hidden="1" customWidth="1"/>
    <col min="14590" max="14591" width="9.140625" style="58"/>
    <col min="14592" max="14592" width="13.7109375" style="58" customWidth="1"/>
    <col min="14593" max="14826" width="9.140625" style="58"/>
    <col min="14827" max="14827" width="10.140625" style="58" customWidth="1"/>
    <col min="14828" max="14828" width="43.85546875" style="58" customWidth="1"/>
    <col min="14829" max="14830" width="16.28515625" style="58" customWidth="1"/>
    <col min="14831" max="14831" width="17.7109375" style="58" customWidth="1"/>
    <col min="14832" max="14832" width="17.5703125" style="58" customWidth="1"/>
    <col min="14833" max="14833" width="16.28515625" style="58" customWidth="1"/>
    <col min="14834" max="14845" width="0" style="58" hidden="1" customWidth="1"/>
    <col min="14846" max="14847" width="9.140625" style="58"/>
    <col min="14848" max="14848" width="13.7109375" style="58" customWidth="1"/>
    <col min="14849" max="15082" width="9.140625" style="58"/>
    <col min="15083" max="15083" width="10.140625" style="58" customWidth="1"/>
    <col min="15084" max="15084" width="43.85546875" style="58" customWidth="1"/>
    <col min="15085" max="15086" width="16.28515625" style="58" customWidth="1"/>
    <col min="15087" max="15087" width="17.7109375" style="58" customWidth="1"/>
    <col min="15088" max="15088" width="17.5703125" style="58" customWidth="1"/>
    <col min="15089" max="15089" width="16.28515625" style="58" customWidth="1"/>
    <col min="15090" max="15101" width="0" style="58" hidden="1" customWidth="1"/>
    <col min="15102" max="15103" width="9.140625" style="58"/>
    <col min="15104" max="15104" width="13.7109375" style="58" customWidth="1"/>
    <col min="15105" max="15338" width="9.140625" style="58"/>
    <col min="15339" max="15339" width="10.140625" style="58" customWidth="1"/>
    <col min="15340" max="15340" width="43.85546875" style="58" customWidth="1"/>
    <col min="15341" max="15342" width="16.28515625" style="58" customWidth="1"/>
    <col min="15343" max="15343" width="17.7109375" style="58" customWidth="1"/>
    <col min="15344" max="15344" width="17.5703125" style="58" customWidth="1"/>
    <col min="15345" max="15345" width="16.28515625" style="58" customWidth="1"/>
    <col min="15346" max="15357" width="0" style="58" hidden="1" customWidth="1"/>
    <col min="15358" max="15359" width="9.140625" style="58"/>
    <col min="15360" max="15360" width="13.7109375" style="58" customWidth="1"/>
    <col min="15361" max="15594" width="9.140625" style="58"/>
    <col min="15595" max="15595" width="10.140625" style="58" customWidth="1"/>
    <col min="15596" max="15596" width="43.85546875" style="58" customWidth="1"/>
    <col min="15597" max="15598" width="16.28515625" style="58" customWidth="1"/>
    <col min="15599" max="15599" width="17.7109375" style="58" customWidth="1"/>
    <col min="15600" max="15600" width="17.5703125" style="58" customWidth="1"/>
    <col min="15601" max="15601" width="16.28515625" style="58" customWidth="1"/>
    <col min="15602" max="15613" width="0" style="58" hidden="1" customWidth="1"/>
    <col min="15614" max="15615" width="9.140625" style="58"/>
    <col min="15616" max="15616" width="13.7109375" style="58" customWidth="1"/>
    <col min="15617" max="15850" width="9.140625" style="58"/>
    <col min="15851" max="15851" width="10.140625" style="58" customWidth="1"/>
    <col min="15852" max="15852" width="43.85546875" style="58" customWidth="1"/>
    <col min="15853" max="15854" width="16.28515625" style="58" customWidth="1"/>
    <col min="15855" max="15855" width="17.7109375" style="58" customWidth="1"/>
    <col min="15856" max="15856" width="17.5703125" style="58" customWidth="1"/>
    <col min="15857" max="15857" width="16.28515625" style="58" customWidth="1"/>
    <col min="15858" max="15869" width="0" style="58" hidden="1" customWidth="1"/>
    <col min="15870" max="15871" width="9.140625" style="58"/>
    <col min="15872" max="15872" width="13.7109375" style="58" customWidth="1"/>
    <col min="15873" max="16106" width="9.140625" style="58"/>
    <col min="16107" max="16107" width="10.140625" style="58" customWidth="1"/>
    <col min="16108" max="16108" width="43.85546875" style="58" customWidth="1"/>
    <col min="16109" max="16110" width="16.28515625" style="58" customWidth="1"/>
    <col min="16111" max="16111" width="17.7109375" style="58" customWidth="1"/>
    <col min="16112" max="16112" width="17.5703125" style="58" customWidth="1"/>
    <col min="16113" max="16113" width="16.28515625" style="58" customWidth="1"/>
    <col min="16114" max="16125" width="0" style="58" hidden="1" customWidth="1"/>
    <col min="16126" max="16127" width="9.140625" style="58"/>
    <col min="16128" max="16128" width="13.7109375" style="58" customWidth="1"/>
    <col min="16129" max="16384" width="9.140625" style="58"/>
  </cols>
  <sheetData>
    <row r="1" spans="2:7" s="35" customFormat="1" ht="12.75" x14ac:dyDescent="0.2">
      <c r="F1" s="35" t="s">
        <v>68</v>
      </c>
    </row>
    <row r="2" spans="2:7" s="35" customFormat="1" ht="12.75" x14ac:dyDescent="0.2">
      <c r="F2" s="35" t="s">
        <v>69</v>
      </c>
    </row>
    <row r="3" spans="2:7" s="35" customFormat="1" ht="12.75" x14ac:dyDescent="0.2">
      <c r="F3" s="35" t="s">
        <v>70</v>
      </c>
    </row>
    <row r="4" spans="2:7" s="35" customFormat="1" ht="12.75" x14ac:dyDescent="0.2">
      <c r="F4" s="35" t="s">
        <v>71</v>
      </c>
    </row>
    <row r="5" spans="2:7" s="35" customFormat="1" ht="12.75" x14ac:dyDescent="0.2">
      <c r="F5" s="35" t="s">
        <v>72</v>
      </c>
    </row>
    <row r="6" spans="2:7" s="35" customFormat="1" ht="12" customHeight="1" x14ac:dyDescent="0.2"/>
    <row r="7" spans="2:7" s="35" customFormat="1" ht="12.75" hidden="1" x14ac:dyDescent="0.2"/>
    <row r="8" spans="2:7" s="35" customFormat="1" ht="12.75" hidden="1" x14ac:dyDescent="0.2"/>
    <row r="9" spans="2:7" s="35" customFormat="1" ht="18.75" x14ac:dyDescent="0.2">
      <c r="B9" s="52" t="s">
        <v>73</v>
      </c>
    </row>
    <row r="10" spans="2:7" s="35" customFormat="1" ht="18.75" x14ac:dyDescent="0.2">
      <c r="B10" s="103" t="s">
        <v>74</v>
      </c>
      <c r="C10" s="103"/>
      <c r="D10" s="103"/>
      <c r="E10" s="103"/>
      <c r="F10" s="103"/>
      <c r="G10" s="103"/>
    </row>
    <row r="11" spans="2:7" s="35" customFormat="1" ht="18.75" x14ac:dyDescent="0.2">
      <c r="B11" s="103" t="s">
        <v>75</v>
      </c>
      <c r="C11" s="103"/>
      <c r="D11" s="103"/>
      <c r="E11" s="103"/>
      <c r="F11" s="103"/>
      <c r="G11" s="103"/>
    </row>
    <row r="12" spans="2:7" s="35" customFormat="1" ht="18.75" x14ac:dyDescent="0.2">
      <c r="B12" s="103" t="s">
        <v>76</v>
      </c>
      <c r="C12" s="103"/>
      <c r="D12" s="103"/>
      <c r="E12" s="103"/>
      <c r="F12" s="103"/>
      <c r="G12" s="103"/>
    </row>
    <row r="13" spans="2:7" s="35" customFormat="1" ht="18.75" x14ac:dyDescent="0.2">
      <c r="B13" s="103" t="s">
        <v>166</v>
      </c>
      <c r="C13" s="103"/>
      <c r="D13" s="103"/>
      <c r="E13" s="103"/>
      <c r="F13" s="103"/>
      <c r="G13" s="103"/>
    </row>
    <row r="14" spans="2:7" s="35" customFormat="1" ht="18.75" x14ac:dyDescent="0.2">
      <c r="B14" s="103" t="s">
        <v>167</v>
      </c>
      <c r="C14" s="103"/>
      <c r="D14" s="103"/>
      <c r="E14" s="103"/>
      <c r="F14" s="103"/>
      <c r="G14" s="103"/>
    </row>
    <row r="15" spans="2:7" s="35" customFormat="1" ht="12.75" x14ac:dyDescent="0.2"/>
    <row r="16" spans="2:7" s="35" customFormat="1" ht="12.75" x14ac:dyDescent="0.2">
      <c r="B16" s="35" t="s">
        <v>77</v>
      </c>
    </row>
    <row r="17" spans="1:7" s="35" customFormat="1" ht="12.75" hidden="1" x14ac:dyDescent="0.2">
      <c r="B17" s="35" t="s">
        <v>130</v>
      </c>
    </row>
    <row r="18" spans="1:7" s="35" customFormat="1" ht="12.75" hidden="1" x14ac:dyDescent="0.2">
      <c r="B18" s="35" t="s">
        <v>131</v>
      </c>
    </row>
    <row r="19" spans="1:7" s="35" customFormat="1" ht="12.75" hidden="1" x14ac:dyDescent="0.2">
      <c r="B19" s="35" t="s">
        <v>132</v>
      </c>
    </row>
    <row r="20" spans="1:7" s="35" customFormat="1" ht="12.75" x14ac:dyDescent="0.2"/>
    <row r="21" spans="1:7" s="35" customFormat="1" ht="114.75" x14ac:dyDescent="0.2">
      <c r="A21" s="53" t="s">
        <v>78</v>
      </c>
      <c r="B21" s="53" t="s">
        <v>168</v>
      </c>
      <c r="C21" s="53" t="s">
        <v>79</v>
      </c>
      <c r="D21" s="53" t="s">
        <v>80</v>
      </c>
      <c r="E21" s="53" t="s">
        <v>144</v>
      </c>
      <c r="F21" s="53" t="s">
        <v>169</v>
      </c>
      <c r="G21" s="53" t="s">
        <v>170</v>
      </c>
    </row>
    <row r="22" spans="1:7" s="35" customFormat="1" ht="12.75" x14ac:dyDescent="0.2">
      <c r="A22" s="27">
        <v>1</v>
      </c>
      <c r="B22" s="27">
        <v>2</v>
      </c>
      <c r="C22" s="27">
        <v>3</v>
      </c>
      <c r="D22" s="27">
        <v>4</v>
      </c>
      <c r="E22" s="27">
        <v>5</v>
      </c>
      <c r="F22" s="27">
        <v>6</v>
      </c>
      <c r="G22" s="27">
        <v>7</v>
      </c>
    </row>
    <row r="23" spans="1:7" s="35" customFormat="1" ht="12.75" x14ac:dyDescent="0.2">
      <c r="A23" s="28" t="s">
        <v>7</v>
      </c>
      <c r="B23" s="53" t="s">
        <v>81</v>
      </c>
      <c r="C23" s="27" t="s">
        <v>57</v>
      </c>
      <c r="D23" s="27" t="s">
        <v>57</v>
      </c>
      <c r="E23" s="27" t="s">
        <v>57</v>
      </c>
      <c r="F23" s="27" t="s">
        <v>57</v>
      </c>
      <c r="G23" s="27" t="s">
        <v>57</v>
      </c>
    </row>
    <row r="24" spans="1:7" s="35" customFormat="1" ht="25.5" x14ac:dyDescent="0.2">
      <c r="A24" s="28" t="s">
        <v>82</v>
      </c>
      <c r="B24" s="53" t="s">
        <v>83</v>
      </c>
      <c r="C24" s="27" t="s">
        <v>57</v>
      </c>
      <c r="D24" s="27" t="s">
        <v>57</v>
      </c>
      <c r="E24" s="27" t="s">
        <v>57</v>
      </c>
      <c r="F24" s="27" t="s">
        <v>57</v>
      </c>
      <c r="G24" s="27" t="s">
        <v>57</v>
      </c>
    </row>
    <row r="25" spans="1:7" s="35" customFormat="1" ht="25.5" x14ac:dyDescent="0.2">
      <c r="A25" s="28" t="s">
        <v>84</v>
      </c>
      <c r="B25" s="53" t="s">
        <v>85</v>
      </c>
      <c r="C25" s="27" t="s">
        <v>57</v>
      </c>
      <c r="D25" s="27" t="s">
        <v>57</v>
      </c>
      <c r="E25" s="27" t="s">
        <v>57</v>
      </c>
      <c r="F25" s="27" t="s">
        <v>57</v>
      </c>
      <c r="G25" s="27" t="s">
        <v>57</v>
      </c>
    </row>
    <row r="26" spans="1:7" s="35" customFormat="1" ht="25.5" x14ac:dyDescent="0.2">
      <c r="A26" s="28" t="s">
        <v>86</v>
      </c>
      <c r="B26" s="53" t="s">
        <v>87</v>
      </c>
      <c r="C26" s="27" t="s">
        <v>57</v>
      </c>
      <c r="D26" s="27" t="s">
        <v>57</v>
      </c>
      <c r="E26" s="27" t="s">
        <v>57</v>
      </c>
      <c r="F26" s="27" t="s">
        <v>57</v>
      </c>
      <c r="G26" s="27" t="s">
        <v>57</v>
      </c>
    </row>
    <row r="27" spans="1:7" s="35" customFormat="1" ht="89.25" x14ac:dyDescent="0.2">
      <c r="A27" s="28" t="s">
        <v>88</v>
      </c>
      <c r="B27" s="53" t="s">
        <v>89</v>
      </c>
      <c r="C27" s="27" t="s">
        <v>57</v>
      </c>
      <c r="D27" s="27" t="s">
        <v>57</v>
      </c>
      <c r="E27" s="27" t="s">
        <v>57</v>
      </c>
      <c r="F27" s="27" t="s">
        <v>57</v>
      </c>
      <c r="G27" s="27" t="s">
        <v>57</v>
      </c>
    </row>
    <row r="28" spans="1:7" s="35" customFormat="1" ht="25.5" x14ac:dyDescent="0.2">
      <c r="A28" s="28" t="s">
        <v>145</v>
      </c>
      <c r="B28" s="53" t="s">
        <v>146</v>
      </c>
      <c r="C28" s="27" t="s">
        <v>57</v>
      </c>
      <c r="D28" s="27" t="s">
        <v>57</v>
      </c>
      <c r="E28" s="27" t="s">
        <v>57</v>
      </c>
      <c r="F28" s="27" t="s">
        <v>57</v>
      </c>
      <c r="G28" s="27" t="s">
        <v>57</v>
      </c>
    </row>
    <row r="29" spans="1:7" s="35" customFormat="1" ht="44.25" customHeight="1" x14ac:dyDescent="0.2">
      <c r="A29" s="28" t="s">
        <v>147</v>
      </c>
      <c r="B29" s="53" t="s">
        <v>148</v>
      </c>
      <c r="C29" s="27" t="s">
        <v>57</v>
      </c>
      <c r="D29" s="27" t="s">
        <v>57</v>
      </c>
      <c r="E29" s="27" t="s">
        <v>57</v>
      </c>
      <c r="F29" s="27" t="s">
        <v>57</v>
      </c>
      <c r="G29" s="27" t="s">
        <v>57</v>
      </c>
    </row>
    <row r="30" spans="1:7" s="35" customFormat="1" ht="12.75" x14ac:dyDescent="0.2">
      <c r="A30" s="28" t="s">
        <v>8</v>
      </c>
      <c r="B30" s="53" t="s">
        <v>91</v>
      </c>
      <c r="C30" s="27"/>
      <c r="D30" s="27" t="s">
        <v>57</v>
      </c>
      <c r="E30" s="27" t="s">
        <v>57</v>
      </c>
      <c r="F30" s="27" t="s">
        <v>57</v>
      </c>
      <c r="G30" s="54">
        <v>9742.5494500000004</v>
      </c>
    </row>
    <row r="31" spans="1:7" s="35" customFormat="1" ht="63.75" x14ac:dyDescent="0.2">
      <c r="A31" s="28" t="s">
        <v>92</v>
      </c>
      <c r="B31" s="53" t="s">
        <v>171</v>
      </c>
      <c r="C31" s="27" t="s">
        <v>57</v>
      </c>
      <c r="D31" s="27" t="s">
        <v>57</v>
      </c>
      <c r="E31" s="27" t="s">
        <v>57</v>
      </c>
      <c r="F31" s="27" t="s">
        <v>57</v>
      </c>
      <c r="G31" s="27" t="s">
        <v>57</v>
      </c>
    </row>
    <row r="32" spans="1:7" s="35" customFormat="1" ht="12.75" x14ac:dyDescent="0.2">
      <c r="A32" s="28" t="s">
        <v>138</v>
      </c>
      <c r="B32" s="53" t="s">
        <v>93</v>
      </c>
      <c r="C32" s="27"/>
      <c r="D32" s="27" t="s">
        <v>57</v>
      </c>
      <c r="E32" s="27" t="s">
        <v>57</v>
      </c>
      <c r="F32" s="27" t="s">
        <v>57</v>
      </c>
      <c r="G32" s="27" t="s">
        <v>57</v>
      </c>
    </row>
    <row r="33" spans="1:7" s="35" customFormat="1" ht="25.5" x14ac:dyDescent="0.2">
      <c r="A33" s="28" t="s">
        <v>94</v>
      </c>
      <c r="B33" s="53" t="s">
        <v>95</v>
      </c>
      <c r="C33" s="27" t="s">
        <v>57</v>
      </c>
      <c r="D33" s="27" t="s">
        <v>57</v>
      </c>
      <c r="E33" s="27" t="s">
        <v>57</v>
      </c>
      <c r="F33" s="27" t="s">
        <v>57</v>
      </c>
      <c r="G33" s="27" t="s">
        <v>57</v>
      </c>
    </row>
    <row r="34" spans="1:7" s="35" customFormat="1" ht="127.5" x14ac:dyDescent="0.2">
      <c r="A34" s="28" t="s">
        <v>96</v>
      </c>
      <c r="B34" s="53" t="s">
        <v>172</v>
      </c>
      <c r="C34" s="55" t="s">
        <v>57</v>
      </c>
      <c r="D34" s="55" t="s">
        <v>57</v>
      </c>
      <c r="E34" s="55" t="s">
        <v>57</v>
      </c>
      <c r="F34" s="55" t="s">
        <v>57</v>
      </c>
      <c r="G34" s="55" t="s">
        <v>57</v>
      </c>
    </row>
    <row r="35" spans="1:7" s="35" customFormat="1" ht="51" x14ac:dyDescent="0.2">
      <c r="A35" s="28" t="s">
        <v>149</v>
      </c>
      <c r="B35" s="53" t="s">
        <v>150</v>
      </c>
      <c r="C35" s="55" t="s">
        <v>57</v>
      </c>
      <c r="D35" s="55" t="s">
        <v>57</v>
      </c>
      <c r="E35" s="55" t="s">
        <v>57</v>
      </c>
      <c r="F35" s="55" t="s">
        <v>57</v>
      </c>
      <c r="G35" s="55" t="s">
        <v>57</v>
      </c>
    </row>
    <row r="36" spans="1:7" s="87" customFormat="1" x14ac:dyDescent="0.25">
      <c r="A36" s="57" t="s">
        <v>198</v>
      </c>
      <c r="B36" s="56" t="s">
        <v>199</v>
      </c>
      <c r="C36" s="27">
        <v>2024</v>
      </c>
      <c r="D36" s="27">
        <v>10</v>
      </c>
      <c r="E36" s="27">
        <v>113</v>
      </c>
      <c r="F36" s="105">
        <v>5346</v>
      </c>
      <c r="G36" s="54">
        <v>249.88694000000001</v>
      </c>
    </row>
    <row r="37" spans="1:7" s="87" customFormat="1" x14ac:dyDescent="0.25">
      <c r="A37" s="57" t="s">
        <v>198</v>
      </c>
      <c r="B37" s="56" t="s">
        <v>200</v>
      </c>
      <c r="C37" s="27">
        <v>2024</v>
      </c>
      <c r="D37" s="27">
        <v>10</v>
      </c>
      <c r="E37" s="27">
        <v>113</v>
      </c>
      <c r="F37" s="106"/>
      <c r="G37" s="54">
        <v>249.88694000000001</v>
      </c>
    </row>
    <row r="38" spans="1:7" s="87" customFormat="1" x14ac:dyDescent="0.25">
      <c r="A38" s="57" t="s">
        <v>196</v>
      </c>
      <c r="B38" s="56" t="s">
        <v>201</v>
      </c>
      <c r="C38" s="27">
        <v>2024</v>
      </c>
      <c r="D38" s="27">
        <v>10</v>
      </c>
      <c r="E38" s="27">
        <v>470</v>
      </c>
      <c r="F38" s="105">
        <v>1250</v>
      </c>
      <c r="G38" s="54">
        <v>1317.68857</v>
      </c>
    </row>
    <row r="39" spans="1:7" s="87" customFormat="1" x14ac:dyDescent="0.25">
      <c r="A39" s="57" t="s">
        <v>196</v>
      </c>
      <c r="B39" s="56" t="s">
        <v>202</v>
      </c>
      <c r="C39" s="27">
        <v>2024</v>
      </c>
      <c r="D39" s="27">
        <v>10</v>
      </c>
      <c r="E39" s="27">
        <v>470</v>
      </c>
      <c r="F39" s="106"/>
      <c r="G39" s="54">
        <v>1317.6885600000001</v>
      </c>
    </row>
    <row r="40" spans="1:7" s="87" customFormat="1" x14ac:dyDescent="0.25">
      <c r="A40" s="57" t="s">
        <v>173</v>
      </c>
      <c r="B40" s="56" t="s">
        <v>213</v>
      </c>
      <c r="C40" s="27">
        <v>2025</v>
      </c>
      <c r="D40" s="27">
        <v>10</v>
      </c>
      <c r="E40" s="27">
        <f>970-E42</f>
        <v>912</v>
      </c>
      <c r="F40" s="104">
        <v>500</v>
      </c>
      <c r="G40" s="90">
        <v>1747.1339949999999</v>
      </c>
    </row>
    <row r="41" spans="1:7" s="87" customFormat="1" x14ac:dyDescent="0.25">
      <c r="A41" s="57" t="s">
        <v>173</v>
      </c>
      <c r="B41" s="56" t="s">
        <v>214</v>
      </c>
      <c r="C41" s="27">
        <v>2025</v>
      </c>
      <c r="D41" s="27">
        <v>10</v>
      </c>
      <c r="E41" s="27">
        <f>970-E43</f>
        <v>912</v>
      </c>
      <c r="F41" s="104"/>
      <c r="G41" s="90">
        <v>1747.1339949999999</v>
      </c>
    </row>
    <row r="42" spans="1:7" s="87" customFormat="1" x14ac:dyDescent="0.25">
      <c r="A42" s="57" t="s">
        <v>197</v>
      </c>
      <c r="B42" s="56" t="s">
        <v>213</v>
      </c>
      <c r="C42" s="27">
        <v>2025</v>
      </c>
      <c r="D42" s="27">
        <v>10</v>
      </c>
      <c r="E42" s="27">
        <f>38+20</f>
        <v>58</v>
      </c>
      <c r="F42" s="104"/>
      <c r="G42" s="90">
        <v>55.160134999999997</v>
      </c>
    </row>
    <row r="43" spans="1:7" s="87" customFormat="1" x14ac:dyDescent="0.25">
      <c r="A43" s="57" t="s">
        <v>197</v>
      </c>
      <c r="B43" s="56" t="s">
        <v>214</v>
      </c>
      <c r="C43" s="27">
        <v>2025</v>
      </c>
      <c r="D43" s="27">
        <v>10</v>
      </c>
      <c r="E43" s="27">
        <f>38+20</f>
        <v>58</v>
      </c>
      <c r="F43" s="104"/>
      <c r="G43" s="90">
        <v>55.160134999999997</v>
      </c>
    </row>
    <row r="44" spans="1:7" s="87" customFormat="1" x14ac:dyDescent="0.25">
      <c r="A44" s="57" t="s">
        <v>173</v>
      </c>
      <c r="B44" s="56" t="s">
        <v>215</v>
      </c>
      <c r="C44" s="27">
        <v>2025</v>
      </c>
      <c r="D44" s="27">
        <v>10</v>
      </c>
      <c r="E44" s="27">
        <f>617-E46</f>
        <v>559</v>
      </c>
      <c r="F44" s="104">
        <v>1000</v>
      </c>
      <c r="G44" s="91">
        <v>1172.3462099999999</v>
      </c>
    </row>
    <row r="45" spans="1:7" s="87" customFormat="1" x14ac:dyDescent="0.25">
      <c r="A45" s="57" t="s">
        <v>173</v>
      </c>
      <c r="B45" s="56" t="s">
        <v>216</v>
      </c>
      <c r="C45" s="27">
        <v>2025</v>
      </c>
      <c r="D45" s="27">
        <v>10</v>
      </c>
      <c r="E45" s="27">
        <f>610-E47</f>
        <v>552</v>
      </c>
      <c r="F45" s="104"/>
      <c r="G45" s="91">
        <v>1155.2152699999999</v>
      </c>
    </row>
    <row r="46" spans="1:7" s="87" customFormat="1" x14ac:dyDescent="0.25">
      <c r="A46" s="57" t="s">
        <v>197</v>
      </c>
      <c r="B46" s="56" t="s">
        <v>215</v>
      </c>
      <c r="C46" s="27">
        <v>2025</v>
      </c>
      <c r="D46" s="27">
        <v>10</v>
      </c>
      <c r="E46" s="27">
        <f>116/2</f>
        <v>58</v>
      </c>
      <c r="F46" s="104"/>
      <c r="G46" s="54">
        <v>337.62434999999999</v>
      </c>
    </row>
    <row r="47" spans="1:7" s="87" customFormat="1" x14ac:dyDescent="0.25">
      <c r="A47" s="57" t="s">
        <v>197</v>
      </c>
      <c r="B47" s="56" t="s">
        <v>216</v>
      </c>
      <c r="C47" s="27">
        <v>2025</v>
      </c>
      <c r="D47" s="27">
        <v>10</v>
      </c>
      <c r="E47" s="27">
        <f>E46</f>
        <v>58</v>
      </c>
      <c r="F47" s="104"/>
      <c r="G47" s="54">
        <v>337.62434999999999</v>
      </c>
    </row>
    <row r="48" spans="1:7" s="35" customFormat="1" ht="12.75" x14ac:dyDescent="0.2">
      <c r="A48" s="28" t="s">
        <v>9</v>
      </c>
      <c r="B48" s="53" t="s">
        <v>97</v>
      </c>
      <c r="C48" s="27" t="s">
        <v>57</v>
      </c>
      <c r="D48" s="27" t="s">
        <v>57</v>
      </c>
      <c r="E48" s="27" t="s">
        <v>57</v>
      </c>
      <c r="F48" s="27" t="s">
        <v>57</v>
      </c>
      <c r="G48" s="27" t="s">
        <v>57</v>
      </c>
    </row>
    <row r="49" spans="1:7" s="35" customFormat="1" ht="140.25" x14ac:dyDescent="0.2">
      <c r="A49" s="28" t="s">
        <v>98</v>
      </c>
      <c r="B49" s="53" t="s">
        <v>151</v>
      </c>
      <c r="C49" s="27" t="s">
        <v>57</v>
      </c>
      <c r="D49" s="27" t="s">
        <v>57</v>
      </c>
      <c r="E49" s="27" t="s">
        <v>57</v>
      </c>
      <c r="F49" s="27" t="s">
        <v>57</v>
      </c>
      <c r="G49" s="27" t="s">
        <v>57</v>
      </c>
    </row>
    <row r="50" spans="1:7" s="35" customFormat="1" ht="51" x14ac:dyDescent="0.2">
      <c r="A50" s="28" t="s">
        <v>99</v>
      </c>
      <c r="B50" s="53" t="s">
        <v>100</v>
      </c>
      <c r="C50" s="27">
        <v>0</v>
      </c>
      <c r="D50" s="27">
        <v>0</v>
      </c>
      <c r="E50" s="27">
        <v>0</v>
      </c>
      <c r="F50" s="27">
        <v>0</v>
      </c>
      <c r="G50" s="27">
        <v>0</v>
      </c>
    </row>
    <row r="51" spans="1:7" s="35" customFormat="1" ht="63.75" x14ac:dyDescent="0.2">
      <c r="A51" s="28" t="s">
        <v>152</v>
      </c>
      <c r="B51" s="53" t="s">
        <v>153</v>
      </c>
      <c r="C51" s="27">
        <v>0</v>
      </c>
      <c r="D51" s="27">
        <v>0</v>
      </c>
      <c r="E51" s="27">
        <v>0</v>
      </c>
      <c r="F51" s="27">
        <v>0</v>
      </c>
      <c r="G51" s="27">
        <v>0</v>
      </c>
    </row>
    <row r="52" spans="1:7" s="35" customFormat="1" ht="12.75" x14ac:dyDescent="0.2">
      <c r="B52" s="53" t="s">
        <v>90</v>
      </c>
      <c r="C52" s="27">
        <v>0</v>
      </c>
      <c r="D52" s="27">
        <v>0</v>
      </c>
      <c r="E52" s="27">
        <v>0</v>
      </c>
      <c r="F52" s="27">
        <v>0</v>
      </c>
      <c r="G52" s="27">
        <v>0</v>
      </c>
    </row>
    <row r="53" spans="1:7" s="35" customFormat="1" ht="25.5" x14ac:dyDescent="0.2">
      <c r="A53" s="28" t="s">
        <v>10</v>
      </c>
      <c r="B53" s="53" t="s">
        <v>174</v>
      </c>
      <c r="C53" s="27" t="s">
        <v>57</v>
      </c>
      <c r="D53" s="27" t="s">
        <v>57</v>
      </c>
      <c r="E53" s="27" t="s">
        <v>57</v>
      </c>
      <c r="F53" s="27" t="s">
        <v>57</v>
      </c>
      <c r="G53" s="27" t="s">
        <v>57</v>
      </c>
    </row>
    <row r="54" spans="1:7" s="35" customFormat="1" ht="76.5" x14ac:dyDescent="0.2">
      <c r="A54" s="28" t="s">
        <v>101</v>
      </c>
      <c r="B54" s="53" t="s">
        <v>154</v>
      </c>
      <c r="C54" s="27" t="s">
        <v>57</v>
      </c>
      <c r="D54" s="27" t="s">
        <v>57</v>
      </c>
      <c r="E54" s="27" t="s">
        <v>57</v>
      </c>
      <c r="F54" s="27" t="s">
        <v>57</v>
      </c>
      <c r="G54" s="27" t="s">
        <v>57</v>
      </c>
    </row>
    <row r="55" spans="1:7" s="35" customFormat="1" ht="25.5" x14ac:dyDescent="0.2">
      <c r="A55" s="28" t="s">
        <v>102</v>
      </c>
      <c r="B55" s="53" t="s">
        <v>103</v>
      </c>
      <c r="C55" s="27" t="s">
        <v>57</v>
      </c>
      <c r="D55" s="27" t="s">
        <v>57</v>
      </c>
      <c r="E55" s="27" t="s">
        <v>57</v>
      </c>
      <c r="F55" s="27" t="s">
        <v>57</v>
      </c>
      <c r="G55" s="27" t="s">
        <v>57</v>
      </c>
    </row>
    <row r="56" spans="1:7" s="35" customFormat="1" ht="153" x14ac:dyDescent="0.2">
      <c r="A56" s="28" t="s">
        <v>104</v>
      </c>
      <c r="B56" s="53" t="s">
        <v>175</v>
      </c>
      <c r="C56" s="27">
        <v>0</v>
      </c>
      <c r="D56" s="27">
        <v>0</v>
      </c>
      <c r="E56" s="27">
        <v>0</v>
      </c>
      <c r="F56" s="27">
        <v>0</v>
      </c>
      <c r="G56" s="27">
        <v>0</v>
      </c>
    </row>
    <row r="57" spans="1:7" s="35" customFormat="1" ht="179.25" customHeight="1" x14ac:dyDescent="0.2">
      <c r="A57" s="28" t="s">
        <v>155</v>
      </c>
      <c r="B57" s="53" t="s">
        <v>176</v>
      </c>
      <c r="C57" s="27"/>
      <c r="D57" s="27"/>
      <c r="E57" s="27"/>
      <c r="F57" s="27"/>
      <c r="G57" s="27"/>
    </row>
    <row r="58" spans="1:7" s="35" customFormat="1" ht="12.75" x14ac:dyDescent="0.2">
      <c r="B58" s="53" t="s">
        <v>90</v>
      </c>
      <c r="C58" s="27">
        <v>0</v>
      </c>
      <c r="D58" s="27">
        <v>0</v>
      </c>
      <c r="E58" s="27">
        <v>0</v>
      </c>
      <c r="F58" s="27">
        <v>0</v>
      </c>
      <c r="G58" s="27">
        <v>0</v>
      </c>
    </row>
    <row r="59" spans="1:7" s="35" customFormat="1" ht="38.25" x14ac:dyDescent="0.2">
      <c r="A59" s="28" t="s">
        <v>11</v>
      </c>
      <c r="B59" s="53" t="s">
        <v>105</v>
      </c>
      <c r="C59" s="27" t="s">
        <v>57</v>
      </c>
      <c r="D59" s="27" t="s">
        <v>57</v>
      </c>
      <c r="E59" s="27" t="s">
        <v>57</v>
      </c>
      <c r="F59" s="27" t="s">
        <v>57</v>
      </c>
      <c r="G59" s="27" t="s">
        <v>57</v>
      </c>
    </row>
    <row r="60" spans="1:7" s="35" customFormat="1" ht="25.5" x14ac:dyDescent="0.2">
      <c r="A60" s="28" t="s">
        <v>106</v>
      </c>
      <c r="B60" s="53" t="s">
        <v>107</v>
      </c>
      <c r="C60" s="27" t="s">
        <v>57</v>
      </c>
      <c r="D60" s="27" t="s">
        <v>57</v>
      </c>
      <c r="E60" s="27" t="s">
        <v>57</v>
      </c>
      <c r="F60" s="27" t="s">
        <v>57</v>
      </c>
      <c r="G60" s="27" t="s">
        <v>57</v>
      </c>
    </row>
    <row r="61" spans="1:7" s="35" customFormat="1" ht="25.5" x14ac:dyDescent="0.2">
      <c r="A61" s="28" t="s">
        <v>108</v>
      </c>
      <c r="B61" s="53" t="s">
        <v>103</v>
      </c>
      <c r="C61" s="27" t="s">
        <v>57</v>
      </c>
      <c r="D61" s="27" t="s">
        <v>57</v>
      </c>
      <c r="E61" s="27" t="s">
        <v>57</v>
      </c>
      <c r="F61" s="27" t="s">
        <v>57</v>
      </c>
      <c r="G61" s="27" t="s">
        <v>57</v>
      </c>
    </row>
    <row r="62" spans="1:7" s="35" customFormat="1" ht="127.5" x14ac:dyDescent="0.2">
      <c r="A62" s="28" t="s">
        <v>156</v>
      </c>
      <c r="B62" s="53" t="s">
        <v>177</v>
      </c>
      <c r="C62" s="55" t="s">
        <v>57</v>
      </c>
      <c r="D62" s="55" t="s">
        <v>57</v>
      </c>
      <c r="E62" s="55" t="s">
        <v>57</v>
      </c>
      <c r="F62" s="55" t="s">
        <v>57</v>
      </c>
      <c r="G62" s="55" t="s">
        <v>57</v>
      </c>
    </row>
    <row r="63" spans="1:7" s="35" customFormat="1" ht="12.75" x14ac:dyDescent="0.2">
      <c r="A63" s="28" t="s">
        <v>178</v>
      </c>
      <c r="B63" s="53" t="s">
        <v>179</v>
      </c>
      <c r="C63" s="55"/>
      <c r="D63" s="55"/>
      <c r="E63" s="55"/>
      <c r="F63" s="55"/>
      <c r="G63" s="55"/>
    </row>
    <row r="64" spans="1:7" s="35" customFormat="1" ht="12.75" x14ac:dyDescent="0.2">
      <c r="B64" s="53" t="s">
        <v>90</v>
      </c>
      <c r="C64" s="27">
        <v>0</v>
      </c>
      <c r="D64" s="27">
        <v>0</v>
      </c>
      <c r="E64" s="27">
        <v>0</v>
      </c>
      <c r="F64" s="27">
        <v>0</v>
      </c>
      <c r="G64" s="27">
        <v>0</v>
      </c>
    </row>
    <row r="65" spans="1:7" s="35" customFormat="1" ht="25.5" x14ac:dyDescent="0.2">
      <c r="A65" s="28" t="s">
        <v>12</v>
      </c>
      <c r="B65" s="53" t="s">
        <v>109</v>
      </c>
      <c r="C65" s="27" t="s">
        <v>57</v>
      </c>
      <c r="D65" s="27" t="s">
        <v>57</v>
      </c>
      <c r="E65" s="27" t="s">
        <v>57</v>
      </c>
      <c r="F65" s="27" t="s">
        <v>57</v>
      </c>
      <c r="G65" s="27" t="s">
        <v>57</v>
      </c>
    </row>
    <row r="66" spans="1:7" s="35" customFormat="1" ht="25.5" x14ac:dyDescent="0.2">
      <c r="A66" s="28" t="s">
        <v>110</v>
      </c>
      <c r="B66" s="53" t="s">
        <v>180</v>
      </c>
      <c r="C66" s="27">
        <v>0</v>
      </c>
      <c r="D66" s="27">
        <v>0</v>
      </c>
      <c r="E66" s="27">
        <v>0</v>
      </c>
      <c r="F66" s="27">
        <v>0</v>
      </c>
      <c r="G66" s="27">
        <v>0</v>
      </c>
    </row>
    <row r="67" spans="1:7" s="35" customFormat="1" ht="127.5" x14ac:dyDescent="0.2">
      <c r="A67" s="28" t="s">
        <v>157</v>
      </c>
      <c r="B67" s="53" t="s">
        <v>158</v>
      </c>
      <c r="C67" s="55" t="s">
        <v>57</v>
      </c>
      <c r="D67" s="55" t="s">
        <v>57</v>
      </c>
      <c r="E67" s="55" t="s">
        <v>57</v>
      </c>
      <c r="F67" s="55" t="s">
        <v>57</v>
      </c>
      <c r="G67" s="55" t="s">
        <v>57</v>
      </c>
    </row>
    <row r="68" spans="1:7" s="35" customFormat="1" ht="12.75" x14ac:dyDescent="0.2">
      <c r="A68" s="28" t="s">
        <v>181</v>
      </c>
      <c r="B68" s="53" t="s">
        <v>182</v>
      </c>
      <c r="C68" s="55"/>
      <c r="D68" s="55"/>
      <c r="E68" s="55"/>
      <c r="F68" s="55"/>
      <c r="G68" s="55"/>
    </row>
    <row r="69" spans="1:7" s="35" customFormat="1" ht="12.75" x14ac:dyDescent="0.2">
      <c r="B69" s="53" t="s">
        <v>90</v>
      </c>
      <c r="C69" s="27">
        <v>0</v>
      </c>
      <c r="D69" s="27">
        <v>0</v>
      </c>
      <c r="E69" s="27">
        <v>0</v>
      </c>
      <c r="F69" s="27">
        <v>0</v>
      </c>
      <c r="G69" s="27">
        <v>0</v>
      </c>
    </row>
    <row r="70" spans="1:7" s="35" customFormat="1" ht="25.5" x14ac:dyDescent="0.2">
      <c r="A70" s="28">
        <v>7</v>
      </c>
      <c r="B70" s="53" t="s">
        <v>133</v>
      </c>
      <c r="C70" s="55" t="s">
        <v>57</v>
      </c>
      <c r="D70" s="55">
        <v>10</v>
      </c>
      <c r="E70" s="55" t="s">
        <v>203</v>
      </c>
      <c r="F70" s="55" t="s">
        <v>57</v>
      </c>
      <c r="G70" s="85">
        <v>6102.3910399999995</v>
      </c>
    </row>
    <row r="71" spans="1:7" s="35" customFormat="1" ht="12.75" x14ac:dyDescent="0.2">
      <c r="A71" s="28" t="s">
        <v>134</v>
      </c>
      <c r="B71" s="53" t="s">
        <v>183</v>
      </c>
      <c r="C71" s="55" t="s">
        <v>57</v>
      </c>
      <c r="D71" s="55" t="s">
        <v>57</v>
      </c>
      <c r="E71" s="55" t="s">
        <v>57</v>
      </c>
      <c r="F71" s="55" t="s">
        <v>57</v>
      </c>
      <c r="G71" s="85" t="s">
        <v>57</v>
      </c>
    </row>
    <row r="72" spans="1:7" s="35" customFormat="1" ht="25.5" x14ac:dyDescent="0.2">
      <c r="A72" s="28" t="s">
        <v>135</v>
      </c>
      <c r="B72" s="53" t="s">
        <v>136</v>
      </c>
      <c r="C72" s="55" t="s">
        <v>57</v>
      </c>
      <c r="D72" s="55" t="s">
        <v>57</v>
      </c>
      <c r="E72" s="55" t="s">
        <v>57</v>
      </c>
      <c r="F72" s="55" t="s">
        <v>57</v>
      </c>
      <c r="G72" s="85" t="s">
        <v>57</v>
      </c>
    </row>
    <row r="73" spans="1:7" s="35" customFormat="1" ht="25.5" x14ac:dyDescent="0.2">
      <c r="A73" s="27" t="s">
        <v>139</v>
      </c>
      <c r="B73" s="53" t="s">
        <v>204</v>
      </c>
      <c r="C73" s="27">
        <v>2024</v>
      </c>
      <c r="D73" s="27">
        <v>10</v>
      </c>
      <c r="E73" s="27" t="s">
        <v>184</v>
      </c>
      <c r="F73" s="27" t="s">
        <v>57</v>
      </c>
      <c r="G73" s="54">
        <v>333.06511999999998</v>
      </c>
    </row>
    <row r="74" spans="1:7" s="35" customFormat="1" ht="24.75" customHeight="1" x14ac:dyDescent="0.2">
      <c r="A74" s="27" t="s">
        <v>139</v>
      </c>
      <c r="B74" s="53" t="s">
        <v>205</v>
      </c>
      <c r="C74" s="27">
        <v>2024</v>
      </c>
      <c r="D74" s="27">
        <v>10</v>
      </c>
      <c r="E74" s="27" t="s">
        <v>184</v>
      </c>
      <c r="F74" s="27" t="s">
        <v>57</v>
      </c>
      <c r="G74" s="54">
        <v>333.06511999999998</v>
      </c>
    </row>
    <row r="75" spans="1:7" s="35" customFormat="1" ht="25.5" x14ac:dyDescent="0.2">
      <c r="A75" s="27" t="s">
        <v>139</v>
      </c>
      <c r="B75" s="53" t="s">
        <v>206</v>
      </c>
      <c r="C75" s="27">
        <v>2024</v>
      </c>
      <c r="D75" s="27">
        <v>10</v>
      </c>
      <c r="E75" s="27" t="s">
        <v>184</v>
      </c>
      <c r="F75" s="27" t="s">
        <v>57</v>
      </c>
      <c r="G75" s="54">
        <v>459.04547000000002</v>
      </c>
    </row>
    <row r="76" spans="1:7" s="35" customFormat="1" ht="25.5" x14ac:dyDescent="0.2">
      <c r="A76" s="27" t="s">
        <v>139</v>
      </c>
      <c r="B76" s="53" t="s">
        <v>207</v>
      </c>
      <c r="C76" s="27">
        <v>2024</v>
      </c>
      <c r="D76" s="27">
        <v>10</v>
      </c>
      <c r="E76" s="27" t="s">
        <v>184</v>
      </c>
      <c r="F76" s="27" t="s">
        <v>57</v>
      </c>
      <c r="G76" s="54">
        <v>459.04548</v>
      </c>
    </row>
    <row r="77" spans="1:7" s="35" customFormat="1" ht="25.5" x14ac:dyDescent="0.2">
      <c r="A77" s="88" t="s">
        <v>139</v>
      </c>
      <c r="B77" s="53" t="s">
        <v>217</v>
      </c>
      <c r="C77" s="27">
        <v>2025</v>
      </c>
      <c r="D77" s="27">
        <v>10</v>
      </c>
      <c r="E77" s="27" t="s">
        <v>184</v>
      </c>
      <c r="F77" s="27" t="s">
        <v>57</v>
      </c>
      <c r="G77" s="92">
        <v>1367.42401</v>
      </c>
    </row>
    <row r="78" spans="1:7" s="35" customFormat="1" ht="25.5" x14ac:dyDescent="0.2">
      <c r="A78" s="86" t="s">
        <v>139</v>
      </c>
      <c r="B78" s="89" t="s">
        <v>218</v>
      </c>
      <c r="C78" s="86">
        <v>2025</v>
      </c>
      <c r="D78" s="86">
        <v>10</v>
      </c>
      <c r="E78" s="86" t="s">
        <v>184</v>
      </c>
      <c r="F78" s="86" t="s">
        <v>57</v>
      </c>
      <c r="G78" s="93">
        <v>1367.424</v>
      </c>
    </row>
    <row r="79" spans="1:7" s="35" customFormat="1" ht="25.5" x14ac:dyDescent="0.2">
      <c r="A79" s="27" t="s">
        <v>139</v>
      </c>
      <c r="B79" s="89" t="s">
        <v>219</v>
      </c>
      <c r="C79" s="27">
        <v>2025</v>
      </c>
      <c r="D79" s="27">
        <v>10</v>
      </c>
      <c r="E79" s="27" t="s">
        <v>184</v>
      </c>
      <c r="F79" s="27" t="s">
        <v>57</v>
      </c>
      <c r="G79" s="90">
        <v>891.66090999999994</v>
      </c>
    </row>
    <row r="80" spans="1:7" s="35" customFormat="1" ht="25.5" x14ac:dyDescent="0.2">
      <c r="A80" s="27" t="s">
        <v>139</v>
      </c>
      <c r="B80" s="53" t="s">
        <v>220</v>
      </c>
      <c r="C80" s="27">
        <v>2025</v>
      </c>
      <c r="D80" s="27">
        <v>10</v>
      </c>
      <c r="E80" s="27" t="s">
        <v>184</v>
      </c>
      <c r="F80" s="27" t="s">
        <v>57</v>
      </c>
      <c r="G80" s="90">
        <v>891.66093000000001</v>
      </c>
    </row>
    <row r="81" spans="2:7" s="81" customFormat="1" ht="19.5" customHeight="1" x14ac:dyDescent="0.3">
      <c r="B81" s="82"/>
      <c r="C81" s="83"/>
      <c r="D81" s="83"/>
      <c r="E81" s="83"/>
      <c r="F81" s="82"/>
      <c r="G81" s="58"/>
    </row>
    <row r="82" spans="2:7" s="81" customFormat="1" ht="11.25" customHeight="1" x14ac:dyDescent="0.25"/>
    <row r="83" spans="2:7" ht="15.75" x14ac:dyDescent="0.25">
      <c r="B83" s="82"/>
      <c r="C83" s="82"/>
      <c r="D83" s="82"/>
      <c r="E83" s="80"/>
      <c r="F83" s="80"/>
    </row>
    <row r="84" spans="2:7" ht="18" x14ac:dyDescent="0.25">
      <c r="B84" s="84"/>
      <c r="C84" s="81"/>
      <c r="D84" s="81"/>
      <c r="E84" s="81"/>
      <c r="F84" s="82"/>
    </row>
  </sheetData>
  <mergeCells count="9">
    <mergeCell ref="F40:F43"/>
    <mergeCell ref="F44:F47"/>
    <mergeCell ref="F36:F37"/>
    <mergeCell ref="F38:F39"/>
    <mergeCell ref="B10:G10"/>
    <mergeCell ref="B11:G11"/>
    <mergeCell ref="B12:G12"/>
    <mergeCell ref="B13:G13"/>
    <mergeCell ref="B14:G14"/>
  </mergeCells>
  <pageMargins left="0.7" right="0.7" top="0.75" bottom="0.75" header="0.3" footer="0.3"/>
  <pageSetup paperSize="9" scale="60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I126"/>
  <sheetViews>
    <sheetView view="pageBreakPreview" topLeftCell="A84" zoomScale="60" zoomScaleNormal="100" workbookViewId="0">
      <selection activeCell="G87" sqref="G87"/>
    </sheetView>
  </sheetViews>
  <sheetFormatPr defaultRowHeight="15.75" x14ac:dyDescent="0.25"/>
  <cols>
    <col min="1" max="1" width="5.85546875" style="36" customWidth="1"/>
    <col min="2" max="2" width="46" style="36" customWidth="1"/>
    <col min="3" max="5" width="15.7109375" style="36" customWidth="1"/>
    <col min="6" max="6" width="16.7109375" style="36" customWidth="1"/>
    <col min="7" max="7" width="14.28515625" style="36" customWidth="1"/>
    <col min="8" max="256" width="9.140625" style="36"/>
    <col min="257" max="257" width="5.85546875" style="36" customWidth="1"/>
    <col min="258" max="258" width="46" style="36" customWidth="1"/>
    <col min="259" max="261" width="15.7109375" style="36" customWidth="1"/>
    <col min="262" max="262" width="16.7109375" style="36" customWidth="1"/>
    <col min="263" max="263" width="14.28515625" style="36" customWidth="1"/>
    <col min="264" max="512" width="9.140625" style="36"/>
    <col min="513" max="513" width="5.85546875" style="36" customWidth="1"/>
    <col min="514" max="514" width="46" style="36" customWidth="1"/>
    <col min="515" max="517" width="15.7109375" style="36" customWidth="1"/>
    <col min="518" max="518" width="16.7109375" style="36" customWidth="1"/>
    <col min="519" max="519" width="14.28515625" style="36" customWidth="1"/>
    <col min="520" max="768" width="9.140625" style="36"/>
    <col min="769" max="769" width="5.85546875" style="36" customWidth="1"/>
    <col min="770" max="770" width="46" style="36" customWidth="1"/>
    <col min="771" max="773" width="15.7109375" style="36" customWidth="1"/>
    <col min="774" max="774" width="16.7109375" style="36" customWidth="1"/>
    <col min="775" max="775" width="14.28515625" style="36" customWidth="1"/>
    <col min="776" max="1024" width="9.140625" style="36"/>
    <col min="1025" max="1025" width="5.85546875" style="36" customWidth="1"/>
    <col min="1026" max="1026" width="46" style="36" customWidth="1"/>
    <col min="1027" max="1029" width="15.7109375" style="36" customWidth="1"/>
    <col min="1030" max="1030" width="16.7109375" style="36" customWidth="1"/>
    <col min="1031" max="1031" width="14.28515625" style="36" customWidth="1"/>
    <col min="1032" max="1280" width="9.140625" style="36"/>
    <col min="1281" max="1281" width="5.85546875" style="36" customWidth="1"/>
    <col min="1282" max="1282" width="46" style="36" customWidth="1"/>
    <col min="1283" max="1285" width="15.7109375" style="36" customWidth="1"/>
    <col min="1286" max="1286" width="16.7109375" style="36" customWidth="1"/>
    <col min="1287" max="1287" width="14.28515625" style="36" customWidth="1"/>
    <col min="1288" max="1536" width="9.140625" style="36"/>
    <col min="1537" max="1537" width="5.85546875" style="36" customWidth="1"/>
    <col min="1538" max="1538" width="46" style="36" customWidth="1"/>
    <col min="1539" max="1541" width="15.7109375" style="36" customWidth="1"/>
    <col min="1542" max="1542" width="16.7109375" style="36" customWidth="1"/>
    <col min="1543" max="1543" width="14.28515625" style="36" customWidth="1"/>
    <col min="1544" max="1792" width="9.140625" style="36"/>
    <col min="1793" max="1793" width="5.85546875" style="36" customWidth="1"/>
    <col min="1794" max="1794" width="46" style="36" customWidth="1"/>
    <col min="1795" max="1797" width="15.7109375" style="36" customWidth="1"/>
    <col min="1798" max="1798" width="16.7109375" style="36" customWidth="1"/>
    <col min="1799" max="1799" width="14.28515625" style="36" customWidth="1"/>
    <col min="1800" max="2048" width="9.140625" style="36"/>
    <col min="2049" max="2049" width="5.85546875" style="36" customWidth="1"/>
    <col min="2050" max="2050" width="46" style="36" customWidth="1"/>
    <col min="2051" max="2053" width="15.7109375" style="36" customWidth="1"/>
    <col min="2054" max="2054" width="16.7109375" style="36" customWidth="1"/>
    <col min="2055" max="2055" width="14.28515625" style="36" customWidth="1"/>
    <col min="2056" max="2304" width="9.140625" style="36"/>
    <col min="2305" max="2305" width="5.85546875" style="36" customWidth="1"/>
    <col min="2306" max="2306" width="46" style="36" customWidth="1"/>
    <col min="2307" max="2309" width="15.7109375" style="36" customWidth="1"/>
    <col min="2310" max="2310" width="16.7109375" style="36" customWidth="1"/>
    <col min="2311" max="2311" width="14.28515625" style="36" customWidth="1"/>
    <col min="2312" max="2560" width="9.140625" style="36"/>
    <col min="2561" max="2561" width="5.85546875" style="36" customWidth="1"/>
    <col min="2562" max="2562" width="46" style="36" customWidth="1"/>
    <col min="2563" max="2565" width="15.7109375" style="36" customWidth="1"/>
    <col min="2566" max="2566" width="16.7109375" style="36" customWidth="1"/>
    <col min="2567" max="2567" width="14.28515625" style="36" customWidth="1"/>
    <col min="2568" max="2816" width="9.140625" style="36"/>
    <col min="2817" max="2817" width="5.85546875" style="36" customWidth="1"/>
    <col min="2818" max="2818" width="46" style="36" customWidth="1"/>
    <col min="2819" max="2821" width="15.7109375" style="36" customWidth="1"/>
    <col min="2822" max="2822" width="16.7109375" style="36" customWidth="1"/>
    <col min="2823" max="2823" width="14.28515625" style="36" customWidth="1"/>
    <col min="2824" max="3072" width="9.140625" style="36"/>
    <col min="3073" max="3073" width="5.85546875" style="36" customWidth="1"/>
    <col min="3074" max="3074" width="46" style="36" customWidth="1"/>
    <col min="3075" max="3077" width="15.7109375" style="36" customWidth="1"/>
    <col min="3078" max="3078" width="16.7109375" style="36" customWidth="1"/>
    <col min="3079" max="3079" width="14.28515625" style="36" customWidth="1"/>
    <col min="3080" max="3328" width="9.140625" style="36"/>
    <col min="3329" max="3329" width="5.85546875" style="36" customWidth="1"/>
    <col min="3330" max="3330" width="46" style="36" customWidth="1"/>
    <col min="3331" max="3333" width="15.7109375" style="36" customWidth="1"/>
    <col min="3334" max="3334" width="16.7109375" style="36" customWidth="1"/>
    <col min="3335" max="3335" width="14.28515625" style="36" customWidth="1"/>
    <col min="3336" max="3584" width="9.140625" style="36"/>
    <col min="3585" max="3585" width="5.85546875" style="36" customWidth="1"/>
    <col min="3586" max="3586" width="46" style="36" customWidth="1"/>
    <col min="3587" max="3589" width="15.7109375" style="36" customWidth="1"/>
    <col min="3590" max="3590" width="16.7109375" style="36" customWidth="1"/>
    <col min="3591" max="3591" width="14.28515625" style="36" customWidth="1"/>
    <col min="3592" max="3840" width="9.140625" style="36"/>
    <col min="3841" max="3841" width="5.85546875" style="36" customWidth="1"/>
    <col min="3842" max="3842" width="46" style="36" customWidth="1"/>
    <col min="3843" max="3845" width="15.7109375" style="36" customWidth="1"/>
    <col min="3846" max="3846" width="16.7109375" style="36" customWidth="1"/>
    <col min="3847" max="3847" width="14.28515625" style="36" customWidth="1"/>
    <col min="3848" max="4096" width="9.140625" style="36"/>
    <col min="4097" max="4097" width="5.85546875" style="36" customWidth="1"/>
    <col min="4098" max="4098" width="46" style="36" customWidth="1"/>
    <col min="4099" max="4101" width="15.7109375" style="36" customWidth="1"/>
    <col min="4102" max="4102" width="16.7109375" style="36" customWidth="1"/>
    <col min="4103" max="4103" width="14.28515625" style="36" customWidth="1"/>
    <col min="4104" max="4352" width="9.140625" style="36"/>
    <col min="4353" max="4353" width="5.85546875" style="36" customWidth="1"/>
    <col min="4354" max="4354" width="46" style="36" customWidth="1"/>
    <col min="4355" max="4357" width="15.7109375" style="36" customWidth="1"/>
    <col min="4358" max="4358" width="16.7109375" style="36" customWidth="1"/>
    <col min="4359" max="4359" width="14.28515625" style="36" customWidth="1"/>
    <col min="4360" max="4608" width="9.140625" style="36"/>
    <col min="4609" max="4609" width="5.85546875" style="36" customWidth="1"/>
    <col min="4610" max="4610" width="46" style="36" customWidth="1"/>
    <col min="4611" max="4613" width="15.7109375" style="36" customWidth="1"/>
    <col min="4614" max="4614" width="16.7109375" style="36" customWidth="1"/>
    <col min="4615" max="4615" width="14.28515625" style="36" customWidth="1"/>
    <col min="4616" max="4864" width="9.140625" style="36"/>
    <col min="4865" max="4865" width="5.85546875" style="36" customWidth="1"/>
    <col min="4866" max="4866" width="46" style="36" customWidth="1"/>
    <col min="4867" max="4869" width="15.7109375" style="36" customWidth="1"/>
    <col min="4870" max="4870" width="16.7109375" style="36" customWidth="1"/>
    <col min="4871" max="4871" width="14.28515625" style="36" customWidth="1"/>
    <col min="4872" max="5120" width="9.140625" style="36"/>
    <col min="5121" max="5121" width="5.85546875" style="36" customWidth="1"/>
    <col min="5122" max="5122" width="46" style="36" customWidth="1"/>
    <col min="5123" max="5125" width="15.7109375" style="36" customWidth="1"/>
    <col min="5126" max="5126" width="16.7109375" style="36" customWidth="1"/>
    <col min="5127" max="5127" width="14.28515625" style="36" customWidth="1"/>
    <col min="5128" max="5376" width="9.140625" style="36"/>
    <col min="5377" max="5377" width="5.85546875" style="36" customWidth="1"/>
    <col min="5378" max="5378" width="46" style="36" customWidth="1"/>
    <col min="5379" max="5381" width="15.7109375" style="36" customWidth="1"/>
    <col min="5382" max="5382" width="16.7109375" style="36" customWidth="1"/>
    <col min="5383" max="5383" width="14.28515625" style="36" customWidth="1"/>
    <col min="5384" max="5632" width="9.140625" style="36"/>
    <col min="5633" max="5633" width="5.85546875" style="36" customWidth="1"/>
    <col min="5634" max="5634" width="46" style="36" customWidth="1"/>
    <col min="5635" max="5637" width="15.7109375" style="36" customWidth="1"/>
    <col min="5638" max="5638" width="16.7109375" style="36" customWidth="1"/>
    <col min="5639" max="5639" width="14.28515625" style="36" customWidth="1"/>
    <col min="5640" max="5888" width="9.140625" style="36"/>
    <col min="5889" max="5889" width="5.85546875" style="36" customWidth="1"/>
    <col min="5890" max="5890" width="46" style="36" customWidth="1"/>
    <col min="5891" max="5893" width="15.7109375" style="36" customWidth="1"/>
    <col min="5894" max="5894" width="16.7109375" style="36" customWidth="1"/>
    <col min="5895" max="5895" width="14.28515625" style="36" customWidth="1"/>
    <col min="5896" max="6144" width="9.140625" style="36"/>
    <col min="6145" max="6145" width="5.85546875" style="36" customWidth="1"/>
    <col min="6146" max="6146" width="46" style="36" customWidth="1"/>
    <col min="6147" max="6149" width="15.7109375" style="36" customWidth="1"/>
    <col min="6150" max="6150" width="16.7109375" style="36" customWidth="1"/>
    <col min="6151" max="6151" width="14.28515625" style="36" customWidth="1"/>
    <col min="6152" max="6400" width="9.140625" style="36"/>
    <col min="6401" max="6401" width="5.85546875" style="36" customWidth="1"/>
    <col min="6402" max="6402" width="46" style="36" customWidth="1"/>
    <col min="6403" max="6405" width="15.7109375" style="36" customWidth="1"/>
    <col min="6406" max="6406" width="16.7109375" style="36" customWidth="1"/>
    <col min="6407" max="6407" width="14.28515625" style="36" customWidth="1"/>
    <col min="6408" max="6656" width="9.140625" style="36"/>
    <col min="6657" max="6657" width="5.85546875" style="36" customWidth="1"/>
    <col min="6658" max="6658" width="46" style="36" customWidth="1"/>
    <col min="6659" max="6661" width="15.7109375" style="36" customWidth="1"/>
    <col min="6662" max="6662" width="16.7109375" style="36" customWidth="1"/>
    <col min="6663" max="6663" width="14.28515625" style="36" customWidth="1"/>
    <col min="6664" max="6912" width="9.140625" style="36"/>
    <col min="6913" max="6913" width="5.85546875" style="36" customWidth="1"/>
    <col min="6914" max="6914" width="46" style="36" customWidth="1"/>
    <col min="6915" max="6917" width="15.7109375" style="36" customWidth="1"/>
    <col min="6918" max="6918" width="16.7109375" style="36" customWidth="1"/>
    <col min="6919" max="6919" width="14.28515625" style="36" customWidth="1"/>
    <col min="6920" max="7168" width="9.140625" style="36"/>
    <col min="7169" max="7169" width="5.85546875" style="36" customWidth="1"/>
    <col min="7170" max="7170" width="46" style="36" customWidth="1"/>
    <col min="7171" max="7173" width="15.7109375" style="36" customWidth="1"/>
    <col min="7174" max="7174" width="16.7109375" style="36" customWidth="1"/>
    <col min="7175" max="7175" width="14.28515625" style="36" customWidth="1"/>
    <col min="7176" max="7424" width="9.140625" style="36"/>
    <col min="7425" max="7425" width="5.85546875" style="36" customWidth="1"/>
    <col min="7426" max="7426" width="46" style="36" customWidth="1"/>
    <col min="7427" max="7429" width="15.7109375" style="36" customWidth="1"/>
    <col min="7430" max="7430" width="16.7109375" style="36" customWidth="1"/>
    <col min="7431" max="7431" width="14.28515625" style="36" customWidth="1"/>
    <col min="7432" max="7680" width="9.140625" style="36"/>
    <col min="7681" max="7681" width="5.85546875" style="36" customWidth="1"/>
    <col min="7682" max="7682" width="46" style="36" customWidth="1"/>
    <col min="7683" max="7685" width="15.7109375" style="36" customWidth="1"/>
    <col min="7686" max="7686" width="16.7109375" style="36" customWidth="1"/>
    <col min="7687" max="7687" width="14.28515625" style="36" customWidth="1"/>
    <col min="7688" max="7936" width="9.140625" style="36"/>
    <col min="7937" max="7937" width="5.85546875" style="36" customWidth="1"/>
    <col min="7938" max="7938" width="46" style="36" customWidth="1"/>
    <col min="7939" max="7941" width="15.7109375" style="36" customWidth="1"/>
    <col min="7942" max="7942" width="16.7109375" style="36" customWidth="1"/>
    <col min="7943" max="7943" width="14.28515625" style="36" customWidth="1"/>
    <col min="7944" max="8192" width="9.140625" style="36"/>
    <col min="8193" max="8193" width="5.85546875" style="36" customWidth="1"/>
    <col min="8194" max="8194" width="46" style="36" customWidth="1"/>
    <col min="8195" max="8197" width="15.7109375" style="36" customWidth="1"/>
    <col min="8198" max="8198" width="16.7109375" style="36" customWidth="1"/>
    <col min="8199" max="8199" width="14.28515625" style="36" customWidth="1"/>
    <col min="8200" max="8448" width="9.140625" style="36"/>
    <col min="8449" max="8449" width="5.85546875" style="36" customWidth="1"/>
    <col min="8450" max="8450" width="46" style="36" customWidth="1"/>
    <col min="8451" max="8453" width="15.7109375" style="36" customWidth="1"/>
    <col min="8454" max="8454" width="16.7109375" style="36" customWidth="1"/>
    <col min="8455" max="8455" width="14.28515625" style="36" customWidth="1"/>
    <col min="8456" max="8704" width="9.140625" style="36"/>
    <col min="8705" max="8705" width="5.85546875" style="36" customWidth="1"/>
    <col min="8706" max="8706" width="46" style="36" customWidth="1"/>
    <col min="8707" max="8709" width="15.7109375" style="36" customWidth="1"/>
    <col min="8710" max="8710" width="16.7109375" style="36" customWidth="1"/>
    <col min="8711" max="8711" width="14.28515625" style="36" customWidth="1"/>
    <col min="8712" max="8960" width="9.140625" style="36"/>
    <col min="8961" max="8961" width="5.85546875" style="36" customWidth="1"/>
    <col min="8962" max="8962" width="46" style="36" customWidth="1"/>
    <col min="8963" max="8965" width="15.7109375" style="36" customWidth="1"/>
    <col min="8966" max="8966" width="16.7109375" style="36" customWidth="1"/>
    <col min="8967" max="8967" width="14.28515625" style="36" customWidth="1"/>
    <col min="8968" max="9216" width="9.140625" style="36"/>
    <col min="9217" max="9217" width="5.85546875" style="36" customWidth="1"/>
    <col min="9218" max="9218" width="46" style="36" customWidth="1"/>
    <col min="9219" max="9221" width="15.7109375" style="36" customWidth="1"/>
    <col min="9222" max="9222" width="16.7109375" style="36" customWidth="1"/>
    <col min="9223" max="9223" width="14.28515625" style="36" customWidth="1"/>
    <col min="9224" max="9472" width="9.140625" style="36"/>
    <col min="9473" max="9473" width="5.85546875" style="36" customWidth="1"/>
    <col min="9474" max="9474" width="46" style="36" customWidth="1"/>
    <col min="9475" max="9477" width="15.7109375" style="36" customWidth="1"/>
    <col min="9478" max="9478" width="16.7109375" style="36" customWidth="1"/>
    <col min="9479" max="9479" width="14.28515625" style="36" customWidth="1"/>
    <col min="9480" max="9728" width="9.140625" style="36"/>
    <col min="9729" max="9729" width="5.85546875" style="36" customWidth="1"/>
    <col min="9730" max="9730" width="46" style="36" customWidth="1"/>
    <col min="9731" max="9733" width="15.7109375" style="36" customWidth="1"/>
    <col min="9734" max="9734" width="16.7109375" style="36" customWidth="1"/>
    <col min="9735" max="9735" width="14.28515625" style="36" customWidth="1"/>
    <col min="9736" max="9984" width="9.140625" style="36"/>
    <col min="9985" max="9985" width="5.85546875" style="36" customWidth="1"/>
    <col min="9986" max="9986" width="46" style="36" customWidth="1"/>
    <col min="9987" max="9989" width="15.7109375" style="36" customWidth="1"/>
    <col min="9990" max="9990" width="16.7109375" style="36" customWidth="1"/>
    <col min="9991" max="9991" width="14.28515625" style="36" customWidth="1"/>
    <col min="9992" max="10240" width="9.140625" style="36"/>
    <col min="10241" max="10241" width="5.85546875" style="36" customWidth="1"/>
    <col min="10242" max="10242" width="46" style="36" customWidth="1"/>
    <col min="10243" max="10245" width="15.7109375" style="36" customWidth="1"/>
    <col min="10246" max="10246" width="16.7109375" style="36" customWidth="1"/>
    <col min="10247" max="10247" width="14.28515625" style="36" customWidth="1"/>
    <col min="10248" max="10496" width="9.140625" style="36"/>
    <col min="10497" max="10497" width="5.85546875" style="36" customWidth="1"/>
    <col min="10498" max="10498" width="46" style="36" customWidth="1"/>
    <col min="10499" max="10501" width="15.7109375" style="36" customWidth="1"/>
    <col min="10502" max="10502" width="16.7109375" style="36" customWidth="1"/>
    <col min="10503" max="10503" width="14.28515625" style="36" customWidth="1"/>
    <col min="10504" max="10752" width="9.140625" style="36"/>
    <col min="10753" max="10753" width="5.85546875" style="36" customWidth="1"/>
    <col min="10754" max="10754" width="46" style="36" customWidth="1"/>
    <col min="10755" max="10757" width="15.7109375" style="36" customWidth="1"/>
    <col min="10758" max="10758" width="16.7109375" style="36" customWidth="1"/>
    <col min="10759" max="10759" width="14.28515625" style="36" customWidth="1"/>
    <col min="10760" max="11008" width="9.140625" style="36"/>
    <col min="11009" max="11009" width="5.85546875" style="36" customWidth="1"/>
    <col min="11010" max="11010" width="46" style="36" customWidth="1"/>
    <col min="11011" max="11013" width="15.7109375" style="36" customWidth="1"/>
    <col min="11014" max="11014" width="16.7109375" style="36" customWidth="1"/>
    <col min="11015" max="11015" width="14.28515625" style="36" customWidth="1"/>
    <col min="11016" max="11264" width="9.140625" style="36"/>
    <col min="11265" max="11265" width="5.85546875" style="36" customWidth="1"/>
    <col min="11266" max="11266" width="46" style="36" customWidth="1"/>
    <col min="11267" max="11269" width="15.7109375" style="36" customWidth="1"/>
    <col min="11270" max="11270" width="16.7109375" style="36" customWidth="1"/>
    <col min="11271" max="11271" width="14.28515625" style="36" customWidth="1"/>
    <col min="11272" max="11520" width="9.140625" style="36"/>
    <col min="11521" max="11521" width="5.85546875" style="36" customWidth="1"/>
    <col min="11522" max="11522" width="46" style="36" customWidth="1"/>
    <col min="11523" max="11525" width="15.7109375" style="36" customWidth="1"/>
    <col min="11526" max="11526" width="16.7109375" style="36" customWidth="1"/>
    <col min="11527" max="11527" width="14.28515625" style="36" customWidth="1"/>
    <col min="11528" max="11776" width="9.140625" style="36"/>
    <col min="11777" max="11777" width="5.85546875" style="36" customWidth="1"/>
    <col min="11778" max="11778" width="46" style="36" customWidth="1"/>
    <col min="11779" max="11781" width="15.7109375" style="36" customWidth="1"/>
    <col min="11782" max="11782" width="16.7109375" style="36" customWidth="1"/>
    <col min="11783" max="11783" width="14.28515625" style="36" customWidth="1"/>
    <col min="11784" max="12032" width="9.140625" style="36"/>
    <col min="12033" max="12033" width="5.85546875" style="36" customWidth="1"/>
    <col min="12034" max="12034" width="46" style="36" customWidth="1"/>
    <col min="12035" max="12037" width="15.7109375" style="36" customWidth="1"/>
    <col min="12038" max="12038" width="16.7109375" style="36" customWidth="1"/>
    <col min="12039" max="12039" width="14.28515625" style="36" customWidth="1"/>
    <col min="12040" max="12288" width="9.140625" style="36"/>
    <col min="12289" max="12289" width="5.85546875" style="36" customWidth="1"/>
    <col min="12290" max="12290" width="46" style="36" customWidth="1"/>
    <col min="12291" max="12293" width="15.7109375" style="36" customWidth="1"/>
    <col min="12294" max="12294" width="16.7109375" style="36" customWidth="1"/>
    <col min="12295" max="12295" width="14.28515625" style="36" customWidth="1"/>
    <col min="12296" max="12544" width="9.140625" style="36"/>
    <col min="12545" max="12545" width="5.85546875" style="36" customWidth="1"/>
    <col min="12546" max="12546" width="46" style="36" customWidth="1"/>
    <col min="12547" max="12549" width="15.7109375" style="36" customWidth="1"/>
    <col min="12550" max="12550" width="16.7109375" style="36" customWidth="1"/>
    <col min="12551" max="12551" width="14.28515625" style="36" customWidth="1"/>
    <col min="12552" max="12800" width="9.140625" style="36"/>
    <col min="12801" max="12801" width="5.85546875" style="36" customWidth="1"/>
    <col min="12802" max="12802" width="46" style="36" customWidth="1"/>
    <col min="12803" max="12805" width="15.7109375" style="36" customWidth="1"/>
    <col min="12806" max="12806" width="16.7109375" style="36" customWidth="1"/>
    <col min="12807" max="12807" width="14.28515625" style="36" customWidth="1"/>
    <col min="12808" max="13056" width="9.140625" style="36"/>
    <col min="13057" max="13057" width="5.85546875" style="36" customWidth="1"/>
    <col min="13058" max="13058" width="46" style="36" customWidth="1"/>
    <col min="13059" max="13061" width="15.7109375" style="36" customWidth="1"/>
    <col min="13062" max="13062" width="16.7109375" style="36" customWidth="1"/>
    <col min="13063" max="13063" width="14.28515625" style="36" customWidth="1"/>
    <col min="13064" max="13312" width="9.140625" style="36"/>
    <col min="13313" max="13313" width="5.85546875" style="36" customWidth="1"/>
    <col min="13314" max="13314" width="46" style="36" customWidth="1"/>
    <col min="13315" max="13317" width="15.7109375" style="36" customWidth="1"/>
    <col min="13318" max="13318" width="16.7109375" style="36" customWidth="1"/>
    <col min="13319" max="13319" width="14.28515625" style="36" customWidth="1"/>
    <col min="13320" max="13568" width="9.140625" style="36"/>
    <col min="13569" max="13569" width="5.85546875" style="36" customWidth="1"/>
    <col min="13570" max="13570" width="46" style="36" customWidth="1"/>
    <col min="13571" max="13573" width="15.7109375" style="36" customWidth="1"/>
    <col min="13574" max="13574" width="16.7109375" style="36" customWidth="1"/>
    <col min="13575" max="13575" width="14.28515625" style="36" customWidth="1"/>
    <col min="13576" max="13824" width="9.140625" style="36"/>
    <col min="13825" max="13825" width="5.85546875" style="36" customWidth="1"/>
    <col min="13826" max="13826" width="46" style="36" customWidth="1"/>
    <col min="13827" max="13829" width="15.7109375" style="36" customWidth="1"/>
    <col min="13830" max="13830" width="16.7109375" style="36" customWidth="1"/>
    <col min="13831" max="13831" width="14.28515625" style="36" customWidth="1"/>
    <col min="13832" max="14080" width="9.140625" style="36"/>
    <col min="14081" max="14081" width="5.85546875" style="36" customWidth="1"/>
    <col min="14082" max="14082" width="46" style="36" customWidth="1"/>
    <col min="14083" max="14085" width="15.7109375" style="36" customWidth="1"/>
    <col min="14086" max="14086" width="16.7109375" style="36" customWidth="1"/>
    <col min="14087" max="14087" width="14.28515625" style="36" customWidth="1"/>
    <col min="14088" max="14336" width="9.140625" style="36"/>
    <col min="14337" max="14337" width="5.85546875" style="36" customWidth="1"/>
    <col min="14338" max="14338" width="46" style="36" customWidth="1"/>
    <col min="14339" max="14341" width="15.7109375" style="36" customWidth="1"/>
    <col min="14342" max="14342" width="16.7109375" style="36" customWidth="1"/>
    <col min="14343" max="14343" width="14.28515625" style="36" customWidth="1"/>
    <col min="14344" max="14592" width="9.140625" style="36"/>
    <col min="14593" max="14593" width="5.85546875" style="36" customWidth="1"/>
    <col min="14594" max="14594" width="46" style="36" customWidth="1"/>
    <col min="14595" max="14597" width="15.7109375" style="36" customWidth="1"/>
    <col min="14598" max="14598" width="16.7109375" style="36" customWidth="1"/>
    <col min="14599" max="14599" width="14.28515625" style="36" customWidth="1"/>
    <col min="14600" max="14848" width="9.140625" style="36"/>
    <col min="14849" max="14849" width="5.85546875" style="36" customWidth="1"/>
    <col min="14850" max="14850" width="46" style="36" customWidth="1"/>
    <col min="14851" max="14853" width="15.7109375" style="36" customWidth="1"/>
    <col min="14854" max="14854" width="16.7109375" style="36" customWidth="1"/>
    <col min="14855" max="14855" width="14.28515625" style="36" customWidth="1"/>
    <col min="14856" max="15104" width="9.140625" style="36"/>
    <col min="15105" max="15105" width="5.85546875" style="36" customWidth="1"/>
    <col min="15106" max="15106" width="46" style="36" customWidth="1"/>
    <col min="15107" max="15109" width="15.7109375" style="36" customWidth="1"/>
    <col min="15110" max="15110" width="16.7109375" style="36" customWidth="1"/>
    <col min="15111" max="15111" width="14.28515625" style="36" customWidth="1"/>
    <col min="15112" max="15360" width="9.140625" style="36"/>
    <col min="15361" max="15361" width="5.85546875" style="36" customWidth="1"/>
    <col min="15362" max="15362" width="46" style="36" customWidth="1"/>
    <col min="15363" max="15365" width="15.7109375" style="36" customWidth="1"/>
    <col min="15366" max="15366" width="16.7109375" style="36" customWidth="1"/>
    <col min="15367" max="15367" width="14.28515625" style="36" customWidth="1"/>
    <col min="15368" max="15616" width="9.140625" style="36"/>
    <col min="15617" max="15617" width="5.85546875" style="36" customWidth="1"/>
    <col min="15618" max="15618" width="46" style="36" customWidth="1"/>
    <col min="15619" max="15621" width="15.7109375" style="36" customWidth="1"/>
    <col min="15622" max="15622" width="16.7109375" style="36" customWidth="1"/>
    <col min="15623" max="15623" width="14.28515625" style="36" customWidth="1"/>
    <col min="15624" max="15872" width="9.140625" style="36"/>
    <col min="15873" max="15873" width="5.85546875" style="36" customWidth="1"/>
    <col min="15874" max="15874" width="46" style="36" customWidth="1"/>
    <col min="15875" max="15877" width="15.7109375" style="36" customWidth="1"/>
    <col min="15878" max="15878" width="16.7109375" style="36" customWidth="1"/>
    <col min="15879" max="15879" width="14.28515625" style="36" customWidth="1"/>
    <col min="15880" max="16128" width="9.140625" style="36"/>
    <col min="16129" max="16129" width="5.85546875" style="36" customWidth="1"/>
    <col min="16130" max="16130" width="46" style="36" customWidth="1"/>
    <col min="16131" max="16133" width="15.7109375" style="36" customWidth="1"/>
    <col min="16134" max="16134" width="16.7109375" style="36" customWidth="1"/>
    <col min="16135" max="16135" width="14.28515625" style="36" customWidth="1"/>
    <col min="16136" max="16384" width="9.140625" style="36"/>
  </cols>
  <sheetData>
    <row r="1" spans="1:9" s="80" customFormat="1" x14ac:dyDescent="0.25">
      <c r="E1" s="80" t="s">
        <v>63</v>
      </c>
    </row>
    <row r="2" spans="1:9" s="80" customFormat="1" x14ac:dyDescent="0.25">
      <c r="E2" s="80" t="s">
        <v>69</v>
      </c>
    </row>
    <row r="3" spans="1:9" s="80" customFormat="1" x14ac:dyDescent="0.25">
      <c r="E3" s="80" t="s">
        <v>70</v>
      </c>
    </row>
    <row r="4" spans="1:9" s="80" customFormat="1" x14ac:dyDescent="0.25">
      <c r="E4" s="80" t="s">
        <v>71</v>
      </c>
    </row>
    <row r="5" spans="1:9" s="80" customFormat="1" x14ac:dyDescent="0.25">
      <c r="E5" s="80" t="s">
        <v>72</v>
      </c>
      <c r="I5" s="94"/>
    </row>
    <row r="6" spans="1:9" s="80" customFormat="1" hidden="1" x14ac:dyDescent="0.25">
      <c r="C6" s="80" t="s">
        <v>73</v>
      </c>
      <c r="I6" s="94"/>
    </row>
    <row r="7" spans="1:9" s="80" customFormat="1" hidden="1" x14ac:dyDescent="0.25">
      <c r="C7" s="80" t="s">
        <v>111</v>
      </c>
      <c r="I7" s="94"/>
    </row>
    <row r="8" spans="1:9" s="80" customFormat="1" hidden="1" x14ac:dyDescent="0.25">
      <c r="C8" s="80" t="s">
        <v>137</v>
      </c>
      <c r="I8" s="94"/>
    </row>
    <row r="9" spans="1:9" s="80" customFormat="1" hidden="1" x14ac:dyDescent="0.25">
      <c r="C9" s="80" t="s">
        <v>128</v>
      </c>
      <c r="I9" s="94"/>
    </row>
    <row r="10" spans="1:9" s="80" customFormat="1" ht="15.75" hidden="1" customHeight="1" x14ac:dyDescent="0.25">
      <c r="A10" s="95" t="s">
        <v>78</v>
      </c>
      <c r="B10" s="95" t="s">
        <v>6</v>
      </c>
      <c r="C10" s="109" t="s">
        <v>112</v>
      </c>
      <c r="D10" s="109"/>
      <c r="E10" s="109"/>
      <c r="F10" s="110" t="s">
        <v>113</v>
      </c>
      <c r="I10" s="94"/>
    </row>
    <row r="11" spans="1:9" s="80" customFormat="1" ht="78.75" hidden="1" customHeight="1" x14ac:dyDescent="0.25">
      <c r="A11" s="96"/>
      <c r="B11" s="96"/>
      <c r="C11" s="97" t="s">
        <v>114</v>
      </c>
      <c r="D11" s="97" t="s">
        <v>115</v>
      </c>
      <c r="E11" s="97" t="s">
        <v>116</v>
      </c>
      <c r="F11" s="110"/>
      <c r="I11" s="94"/>
    </row>
    <row r="12" spans="1:9" s="80" customFormat="1" hidden="1" x14ac:dyDescent="0.25">
      <c r="A12" s="98">
        <v>1</v>
      </c>
      <c r="B12" s="98">
        <v>2</v>
      </c>
      <c r="C12" s="98">
        <v>3</v>
      </c>
      <c r="D12" s="98">
        <v>4</v>
      </c>
      <c r="E12" s="98">
        <v>5</v>
      </c>
      <c r="F12" s="98">
        <v>6</v>
      </c>
      <c r="I12" s="94"/>
    </row>
    <row r="13" spans="1:9" s="80" customFormat="1" ht="31.5" hidden="1" x14ac:dyDescent="0.25">
      <c r="A13" s="46" t="s">
        <v>7</v>
      </c>
      <c r="B13" s="97" t="s">
        <v>117</v>
      </c>
      <c r="C13" s="45" t="e">
        <f>#REF!*1000</f>
        <v>#REF!</v>
      </c>
      <c r="D13" s="46">
        <v>9</v>
      </c>
      <c r="E13" s="46">
        <f>1440+1000+1000+2500+4000+804.9+37+150+400</f>
        <v>11331.9</v>
      </c>
      <c r="F13" s="45" t="e">
        <f>C13/D13</f>
        <v>#REF!</v>
      </c>
      <c r="I13" s="94"/>
    </row>
    <row r="14" spans="1:9" s="80" customFormat="1" ht="47.25" hidden="1" x14ac:dyDescent="0.25">
      <c r="A14" s="46" t="s">
        <v>8</v>
      </c>
      <c r="B14" s="97" t="s">
        <v>118</v>
      </c>
      <c r="C14" s="45" t="e">
        <f>(#REF!+#REF!+#REF!)*1000</f>
        <v>#REF!</v>
      </c>
      <c r="D14" s="46">
        <v>9</v>
      </c>
      <c r="E14" s="46">
        <f>1440+1000+1000+2500+4000+804.9+37+150+400</f>
        <v>11331.9</v>
      </c>
      <c r="F14" s="45" t="e">
        <f>C14/D14</f>
        <v>#REF!</v>
      </c>
      <c r="I14" s="94"/>
    </row>
    <row r="15" spans="1:9" s="80" customFormat="1" ht="110.25" hidden="1" x14ac:dyDescent="0.25">
      <c r="A15" s="99" t="s">
        <v>159</v>
      </c>
      <c r="B15" s="97" t="s">
        <v>160</v>
      </c>
      <c r="C15" s="45"/>
      <c r="D15" s="46"/>
      <c r="E15" s="46"/>
      <c r="F15" s="45"/>
      <c r="I15" s="94"/>
    </row>
    <row r="16" spans="1:9" s="80" customFormat="1" ht="110.25" hidden="1" x14ac:dyDescent="0.25">
      <c r="A16" s="46" t="s">
        <v>161</v>
      </c>
      <c r="B16" s="97" t="s">
        <v>162</v>
      </c>
      <c r="C16" s="45"/>
      <c r="D16" s="46"/>
      <c r="E16" s="46"/>
      <c r="F16" s="45"/>
      <c r="I16" s="94"/>
    </row>
    <row r="17" spans="1:9" s="80" customFormat="1" x14ac:dyDescent="0.25">
      <c r="A17" s="100"/>
      <c r="I17" s="94"/>
    </row>
    <row r="18" spans="1:9" s="80" customFormat="1" hidden="1" x14ac:dyDescent="0.25">
      <c r="C18" s="80" t="s">
        <v>73</v>
      </c>
      <c r="I18" s="94"/>
    </row>
    <row r="19" spans="1:9" s="80" customFormat="1" hidden="1" x14ac:dyDescent="0.25">
      <c r="C19" s="80" t="s">
        <v>111</v>
      </c>
      <c r="I19" s="94"/>
    </row>
    <row r="20" spans="1:9" s="80" customFormat="1" hidden="1" x14ac:dyDescent="0.25">
      <c r="C20" s="80" t="s">
        <v>137</v>
      </c>
      <c r="I20" s="94"/>
    </row>
    <row r="21" spans="1:9" s="80" customFormat="1" hidden="1" x14ac:dyDescent="0.25">
      <c r="C21" s="80" t="s">
        <v>119</v>
      </c>
      <c r="I21" s="94"/>
    </row>
    <row r="22" spans="1:9" s="80" customFormat="1" ht="15.75" hidden="1" customHeight="1" x14ac:dyDescent="0.25">
      <c r="A22" s="95" t="s">
        <v>78</v>
      </c>
      <c r="B22" s="95" t="s">
        <v>6</v>
      </c>
      <c r="C22" s="109" t="s">
        <v>112</v>
      </c>
      <c r="D22" s="109"/>
      <c r="E22" s="109"/>
      <c r="F22" s="110" t="s">
        <v>113</v>
      </c>
      <c r="I22" s="94"/>
    </row>
    <row r="23" spans="1:9" s="80" customFormat="1" ht="78.75" hidden="1" customHeight="1" x14ac:dyDescent="0.25">
      <c r="A23" s="96"/>
      <c r="B23" s="96"/>
      <c r="C23" s="97" t="s">
        <v>114</v>
      </c>
      <c r="D23" s="97" t="s">
        <v>115</v>
      </c>
      <c r="E23" s="97" t="s">
        <v>116</v>
      </c>
      <c r="F23" s="110"/>
      <c r="I23" s="94"/>
    </row>
    <row r="24" spans="1:9" s="80" customFormat="1" hidden="1" x14ac:dyDescent="0.25">
      <c r="A24" s="98">
        <v>1</v>
      </c>
      <c r="B24" s="98">
        <v>2</v>
      </c>
      <c r="C24" s="98">
        <v>3</v>
      </c>
      <c r="D24" s="98">
        <v>4</v>
      </c>
      <c r="E24" s="98">
        <v>5</v>
      </c>
      <c r="F24" s="98">
        <v>6</v>
      </c>
      <c r="I24" s="94"/>
    </row>
    <row r="25" spans="1:9" s="80" customFormat="1" ht="31.5" hidden="1" x14ac:dyDescent="0.25">
      <c r="A25" s="46" t="s">
        <v>7</v>
      </c>
      <c r="B25" s="97" t="s">
        <v>117</v>
      </c>
      <c r="C25" s="45" t="e">
        <f>#REF!*1000</f>
        <v>#REF!</v>
      </c>
      <c r="D25" s="46">
        <v>8</v>
      </c>
      <c r="E25" s="46">
        <f>6000+2700+300+200+300+150+455+585</f>
        <v>10690</v>
      </c>
      <c r="F25" s="45" t="e">
        <f>C25/D25</f>
        <v>#REF!</v>
      </c>
      <c r="I25" s="94"/>
    </row>
    <row r="26" spans="1:9" s="80" customFormat="1" ht="47.25" hidden="1" x14ac:dyDescent="0.25">
      <c r="A26" s="46" t="s">
        <v>8</v>
      </c>
      <c r="B26" s="97" t="s">
        <v>118</v>
      </c>
      <c r="C26" s="45" t="e">
        <f>(#REF!)*1000</f>
        <v>#REF!</v>
      </c>
      <c r="D26" s="46">
        <v>8</v>
      </c>
      <c r="E26" s="46">
        <f>6000+2700+300+200+300+150+455+585</f>
        <v>10690</v>
      </c>
      <c r="F26" s="45" t="e">
        <f>C26/D26</f>
        <v>#REF!</v>
      </c>
      <c r="I26" s="94"/>
    </row>
    <row r="27" spans="1:9" s="80" customFormat="1" ht="126" hidden="1" x14ac:dyDescent="0.25">
      <c r="A27" s="99" t="s">
        <v>159</v>
      </c>
      <c r="B27" s="97" t="s">
        <v>185</v>
      </c>
      <c r="C27" s="45"/>
      <c r="D27" s="46"/>
      <c r="E27" s="46"/>
      <c r="F27" s="45"/>
      <c r="I27" s="94"/>
    </row>
    <row r="28" spans="1:9" s="80" customFormat="1" ht="100.5" hidden="1" customHeight="1" x14ac:dyDescent="0.25">
      <c r="A28" s="46" t="s">
        <v>161</v>
      </c>
      <c r="B28" s="97" t="s">
        <v>186</v>
      </c>
      <c r="C28" s="45" t="e">
        <f>C26</f>
        <v>#REF!</v>
      </c>
      <c r="D28" s="45">
        <f>D26</f>
        <v>8</v>
      </c>
      <c r="E28" s="45">
        <f>E26</f>
        <v>10690</v>
      </c>
      <c r="F28" s="45" t="e">
        <f>F26</f>
        <v>#REF!</v>
      </c>
      <c r="I28" s="94"/>
    </row>
    <row r="29" spans="1:9" s="80" customFormat="1" x14ac:dyDescent="0.25">
      <c r="I29" s="94"/>
    </row>
    <row r="30" spans="1:9" s="80" customFormat="1" x14ac:dyDescent="0.25">
      <c r="C30" s="80" t="s">
        <v>73</v>
      </c>
      <c r="I30" s="94"/>
    </row>
    <row r="31" spans="1:9" s="80" customFormat="1" x14ac:dyDescent="0.25">
      <c r="C31" s="80" t="s">
        <v>111</v>
      </c>
      <c r="I31" s="94"/>
    </row>
    <row r="32" spans="1:9" s="80" customFormat="1" x14ac:dyDescent="0.25">
      <c r="C32" s="80" t="s">
        <v>137</v>
      </c>
      <c r="I32" s="94"/>
    </row>
    <row r="33" spans="1:9" s="80" customFormat="1" x14ac:dyDescent="0.25">
      <c r="C33" s="80" t="s">
        <v>221</v>
      </c>
      <c r="I33" s="94"/>
    </row>
    <row r="34" spans="1:9" s="80" customFormat="1" ht="15.75" customHeight="1" x14ac:dyDescent="0.25">
      <c r="A34" s="95" t="s">
        <v>78</v>
      </c>
      <c r="B34" s="95" t="s">
        <v>6</v>
      </c>
      <c r="C34" s="109" t="s">
        <v>112</v>
      </c>
      <c r="D34" s="109"/>
      <c r="E34" s="109"/>
      <c r="F34" s="110" t="s">
        <v>113</v>
      </c>
      <c r="I34" s="94"/>
    </row>
    <row r="35" spans="1:9" s="80" customFormat="1" ht="78.75" x14ac:dyDescent="0.25">
      <c r="A35" s="96"/>
      <c r="B35" s="96"/>
      <c r="C35" s="97" t="s">
        <v>114</v>
      </c>
      <c r="D35" s="97" t="s">
        <v>115</v>
      </c>
      <c r="E35" s="97" t="s">
        <v>116</v>
      </c>
      <c r="F35" s="110"/>
      <c r="I35" s="94"/>
    </row>
    <row r="36" spans="1:9" s="80" customFormat="1" x14ac:dyDescent="0.25">
      <c r="A36" s="98">
        <v>1</v>
      </c>
      <c r="B36" s="98">
        <v>2</v>
      </c>
      <c r="C36" s="98">
        <v>3</v>
      </c>
      <c r="D36" s="98">
        <v>4</v>
      </c>
      <c r="E36" s="98">
        <v>5</v>
      </c>
      <c r="F36" s="98">
        <v>6</v>
      </c>
      <c r="I36" s="94"/>
    </row>
    <row r="37" spans="1:9" s="80" customFormat="1" ht="31.5" x14ac:dyDescent="0.25">
      <c r="A37" s="46" t="s">
        <v>7</v>
      </c>
      <c r="B37" s="97" t="s">
        <v>117</v>
      </c>
      <c r="C37" s="45">
        <v>6508735.1297978098</v>
      </c>
      <c r="D37" s="46">
        <v>9</v>
      </c>
      <c r="E37" s="46">
        <v>18223</v>
      </c>
      <c r="F37" s="45">
        <v>723192.7921997566</v>
      </c>
      <c r="I37" s="94"/>
    </row>
    <row r="38" spans="1:9" s="80" customFormat="1" ht="47.25" x14ac:dyDescent="0.25">
      <c r="A38" s="46" t="s">
        <v>8</v>
      </c>
      <c r="B38" s="97" t="s">
        <v>118</v>
      </c>
      <c r="C38" s="45">
        <v>7928105.8702021902</v>
      </c>
      <c r="D38" s="46">
        <v>9</v>
      </c>
      <c r="E38" s="46">
        <v>18223</v>
      </c>
      <c r="F38" s="45">
        <v>880900.65224468778</v>
      </c>
      <c r="I38" s="94"/>
    </row>
    <row r="39" spans="1:9" s="80" customFormat="1" ht="126" x14ac:dyDescent="0.25">
      <c r="A39" s="99" t="s">
        <v>159</v>
      </c>
      <c r="B39" s="97" t="s">
        <v>185</v>
      </c>
      <c r="C39" s="45"/>
      <c r="D39" s="46"/>
      <c r="E39" s="46"/>
      <c r="F39" s="45"/>
      <c r="I39" s="94"/>
    </row>
    <row r="40" spans="1:9" s="80" customFormat="1" ht="97.5" customHeight="1" x14ac:dyDescent="0.25">
      <c r="A40" s="46" t="s">
        <v>161</v>
      </c>
      <c r="B40" s="97" t="s">
        <v>186</v>
      </c>
      <c r="C40" s="45">
        <v>7928105.8702021902</v>
      </c>
      <c r="D40" s="46">
        <v>9</v>
      </c>
      <c r="E40" s="46">
        <v>18223</v>
      </c>
      <c r="F40" s="45">
        <v>880900.65224468778</v>
      </c>
      <c r="I40" s="94"/>
    </row>
    <row r="41" spans="1:9" s="80" customFormat="1" x14ac:dyDescent="0.25">
      <c r="I41" s="94"/>
    </row>
    <row r="42" spans="1:9" s="80" customFormat="1" x14ac:dyDescent="0.25">
      <c r="C42" s="80" t="s">
        <v>73</v>
      </c>
      <c r="I42" s="94"/>
    </row>
    <row r="43" spans="1:9" s="80" customFormat="1" x14ac:dyDescent="0.25">
      <c r="C43" s="80" t="s">
        <v>111</v>
      </c>
      <c r="I43" s="94"/>
    </row>
    <row r="44" spans="1:9" s="80" customFormat="1" x14ac:dyDescent="0.25">
      <c r="C44" s="80" t="s">
        <v>137</v>
      </c>
      <c r="I44" s="94"/>
    </row>
    <row r="45" spans="1:9" s="80" customFormat="1" x14ac:dyDescent="0.25">
      <c r="C45" s="80" t="s">
        <v>208</v>
      </c>
      <c r="I45" s="94"/>
    </row>
    <row r="46" spans="1:9" s="80" customFormat="1" ht="15.75" customHeight="1" x14ac:dyDescent="0.25">
      <c r="A46" s="95" t="s">
        <v>78</v>
      </c>
      <c r="B46" s="95" t="s">
        <v>6</v>
      </c>
      <c r="C46" s="109" t="s">
        <v>112</v>
      </c>
      <c r="D46" s="109"/>
      <c r="E46" s="109"/>
      <c r="F46" s="110" t="s">
        <v>113</v>
      </c>
      <c r="I46" s="94"/>
    </row>
    <row r="47" spans="1:9" s="80" customFormat="1" ht="78.75" x14ac:dyDescent="0.25">
      <c r="A47" s="96"/>
      <c r="B47" s="96"/>
      <c r="C47" s="97" t="s">
        <v>114</v>
      </c>
      <c r="D47" s="97" t="s">
        <v>115</v>
      </c>
      <c r="E47" s="97" t="s">
        <v>116</v>
      </c>
      <c r="F47" s="110"/>
      <c r="I47" s="94"/>
    </row>
    <row r="48" spans="1:9" s="80" customFormat="1" x14ac:dyDescent="0.25">
      <c r="A48" s="98">
        <v>1</v>
      </c>
      <c r="B48" s="98">
        <v>2</v>
      </c>
      <c r="C48" s="98">
        <v>3</v>
      </c>
      <c r="D48" s="98">
        <v>4</v>
      </c>
      <c r="E48" s="98">
        <v>5</v>
      </c>
      <c r="F48" s="98">
        <v>6</v>
      </c>
      <c r="I48" s="94"/>
    </row>
    <row r="49" spans="1:9" s="80" customFormat="1" ht="31.5" x14ac:dyDescent="0.25">
      <c r="A49" s="46" t="s">
        <v>7</v>
      </c>
      <c r="B49" s="97" t="s">
        <v>117</v>
      </c>
      <c r="C49" s="45">
        <v>146986.43045231648</v>
      </c>
      <c r="D49" s="46">
        <v>12</v>
      </c>
      <c r="E49" s="46">
        <v>18136</v>
      </c>
      <c r="F49" s="45">
        <v>12248.869204359706</v>
      </c>
      <c r="I49" s="94"/>
    </row>
    <row r="50" spans="1:9" s="80" customFormat="1" ht="47.25" x14ac:dyDescent="0.25">
      <c r="A50" s="46" t="s">
        <v>8</v>
      </c>
      <c r="B50" s="97" t="s">
        <v>118</v>
      </c>
      <c r="C50" s="45">
        <v>160195.49954768352</v>
      </c>
      <c r="D50" s="46">
        <v>10</v>
      </c>
      <c r="E50" s="46">
        <v>13960</v>
      </c>
      <c r="F50" s="45">
        <v>16019.549954768352</v>
      </c>
      <c r="I50" s="94"/>
    </row>
    <row r="51" spans="1:9" s="80" customFormat="1" ht="126" x14ac:dyDescent="0.25">
      <c r="A51" s="99" t="s">
        <v>159</v>
      </c>
      <c r="B51" s="97" t="s">
        <v>185</v>
      </c>
      <c r="C51" s="45"/>
      <c r="D51" s="46"/>
      <c r="E51" s="46"/>
      <c r="F51" s="45"/>
      <c r="I51" s="94"/>
    </row>
    <row r="52" spans="1:9" s="80" customFormat="1" ht="110.25" x14ac:dyDescent="0.25">
      <c r="A52" s="46" t="s">
        <v>161</v>
      </c>
      <c r="B52" s="97" t="s">
        <v>186</v>
      </c>
      <c r="C52" s="45">
        <v>160195.49954768352</v>
      </c>
      <c r="D52" s="46">
        <v>10</v>
      </c>
      <c r="E52" s="46">
        <v>13960</v>
      </c>
      <c r="F52" s="45">
        <v>16019.549954768352</v>
      </c>
      <c r="I52" s="94"/>
    </row>
    <row r="53" spans="1:9" x14ac:dyDescent="0.25">
      <c r="A53" s="44"/>
      <c r="B53" s="59"/>
      <c r="C53" s="60"/>
      <c r="D53" s="61"/>
      <c r="E53" s="61"/>
      <c r="F53" s="60"/>
      <c r="I53" s="37"/>
    </row>
    <row r="54" spans="1:9" x14ac:dyDescent="0.25">
      <c r="C54" s="36" t="s">
        <v>73</v>
      </c>
      <c r="I54" s="37"/>
    </row>
    <row r="55" spans="1:9" x14ac:dyDescent="0.25">
      <c r="C55" s="36" t="s">
        <v>111</v>
      </c>
      <c r="I55" s="37"/>
    </row>
    <row r="56" spans="1:9" x14ac:dyDescent="0.25">
      <c r="C56" s="36" t="s">
        <v>137</v>
      </c>
      <c r="I56" s="37"/>
    </row>
    <row r="57" spans="1:9" x14ac:dyDescent="0.25">
      <c r="C57" s="36" t="s">
        <v>222</v>
      </c>
      <c r="I57" s="37"/>
    </row>
    <row r="58" spans="1:9" x14ac:dyDescent="0.25">
      <c r="A58" s="38" t="s">
        <v>78</v>
      </c>
      <c r="B58" s="38" t="s">
        <v>6</v>
      </c>
      <c r="C58" s="107" t="s">
        <v>112</v>
      </c>
      <c r="D58" s="107"/>
      <c r="E58" s="107"/>
      <c r="F58" s="108" t="s">
        <v>113</v>
      </c>
      <c r="I58" s="37"/>
    </row>
    <row r="59" spans="1:9" ht="78.75" x14ac:dyDescent="0.25">
      <c r="A59" s="39"/>
      <c r="B59" s="39"/>
      <c r="C59" s="40" t="s">
        <v>114</v>
      </c>
      <c r="D59" s="40" t="s">
        <v>115</v>
      </c>
      <c r="E59" s="40" t="s">
        <v>116</v>
      </c>
      <c r="F59" s="108"/>
      <c r="I59" s="37"/>
    </row>
    <row r="60" spans="1:9" x14ac:dyDescent="0.25">
      <c r="A60" s="41">
        <v>1</v>
      </c>
      <c r="B60" s="41">
        <v>2</v>
      </c>
      <c r="C60" s="41">
        <v>3</v>
      </c>
      <c r="D60" s="41">
        <v>4</v>
      </c>
      <c r="E60" s="41">
        <v>5</v>
      </c>
      <c r="F60" s="41">
        <v>6</v>
      </c>
      <c r="I60" s="37"/>
    </row>
    <row r="61" spans="1:9" ht="31.5" x14ac:dyDescent="0.25">
      <c r="A61" s="42" t="s">
        <v>7</v>
      </c>
      <c r="B61" s="40" t="s">
        <v>117</v>
      </c>
      <c r="C61" s="45">
        <v>30103.790661850737</v>
      </c>
      <c r="D61" s="46">
        <v>6</v>
      </c>
      <c r="E61" s="46">
        <v>18136</v>
      </c>
      <c r="F61" s="45">
        <v>5017.2984436417892</v>
      </c>
      <c r="I61" s="37"/>
    </row>
    <row r="62" spans="1:9" ht="47.25" x14ac:dyDescent="0.25">
      <c r="A62" s="42" t="s">
        <v>8</v>
      </c>
      <c r="B62" s="40" t="s">
        <v>118</v>
      </c>
      <c r="C62" s="45">
        <v>30311.24933814926</v>
      </c>
      <c r="D62" s="46">
        <v>3</v>
      </c>
      <c r="E62" s="46">
        <v>18136</v>
      </c>
      <c r="F62" s="45">
        <v>10103.749779383086</v>
      </c>
      <c r="I62" s="37"/>
    </row>
    <row r="63" spans="1:9" ht="126" x14ac:dyDescent="0.25">
      <c r="A63" s="43" t="s">
        <v>159</v>
      </c>
      <c r="B63" s="40" t="s">
        <v>185</v>
      </c>
      <c r="C63" s="45"/>
      <c r="D63" s="46"/>
      <c r="E63" s="46"/>
      <c r="F63" s="45"/>
      <c r="I63" s="37"/>
    </row>
    <row r="64" spans="1:9" ht="95.25" customHeight="1" x14ac:dyDescent="0.25">
      <c r="A64" s="42" t="s">
        <v>161</v>
      </c>
      <c r="B64" s="40" t="s">
        <v>186</v>
      </c>
      <c r="C64" s="45">
        <v>30311.24933814926</v>
      </c>
      <c r="D64" s="46">
        <v>3</v>
      </c>
      <c r="E64" s="46">
        <v>18136</v>
      </c>
      <c r="F64" s="45">
        <v>10103.749779383086</v>
      </c>
      <c r="I64" s="37"/>
    </row>
    <row r="65" spans="1:9" x14ac:dyDescent="0.25">
      <c r="A65" s="44"/>
      <c r="B65" s="59"/>
      <c r="C65" s="60"/>
      <c r="D65" s="61"/>
      <c r="E65" s="61"/>
      <c r="F65" s="60"/>
      <c r="I65" s="37"/>
    </row>
    <row r="66" spans="1:9" ht="0.75" customHeight="1" x14ac:dyDescent="0.25">
      <c r="A66" s="44"/>
      <c r="B66" s="59"/>
      <c r="C66" s="60"/>
      <c r="D66" s="61"/>
      <c r="E66" s="61"/>
      <c r="F66" s="60"/>
      <c r="I66" s="37"/>
    </row>
    <row r="67" spans="1:9" ht="6.75" hidden="1" customHeight="1" x14ac:dyDescent="0.25">
      <c r="A67" s="44"/>
      <c r="B67" s="59"/>
      <c r="C67" s="60"/>
      <c r="D67" s="61"/>
      <c r="E67" s="61"/>
      <c r="F67" s="60"/>
      <c r="I67" s="37"/>
    </row>
    <row r="68" spans="1:9" ht="9" hidden="1" customHeight="1" x14ac:dyDescent="0.25">
      <c r="I68" s="37"/>
    </row>
    <row r="69" spans="1:9" hidden="1" x14ac:dyDescent="0.25">
      <c r="B69" s="101" t="s">
        <v>223</v>
      </c>
      <c r="C69" s="101"/>
      <c r="D69" s="101"/>
      <c r="F69" s="101" t="s">
        <v>224</v>
      </c>
      <c r="I69" s="37"/>
    </row>
    <row r="70" spans="1:9" ht="36" hidden="1" customHeight="1" x14ac:dyDescent="0.25">
      <c r="B70" s="101"/>
      <c r="C70" s="101"/>
      <c r="D70" s="101"/>
      <c r="E70" s="101"/>
      <c r="I70" s="37"/>
    </row>
    <row r="71" spans="1:9" hidden="1" x14ac:dyDescent="0.25">
      <c r="B71" s="101"/>
      <c r="C71" s="101"/>
      <c r="D71" s="101"/>
      <c r="E71" s="102"/>
      <c r="I71" s="37"/>
    </row>
    <row r="72" spans="1:9" x14ac:dyDescent="0.25">
      <c r="B72" s="82"/>
      <c r="C72" s="62"/>
      <c r="D72" s="62"/>
      <c r="E72" s="30"/>
      <c r="F72" s="30"/>
      <c r="I72" s="37"/>
    </row>
    <row r="73" spans="1:9" ht="18" hidden="1" x14ac:dyDescent="0.25">
      <c r="B73" s="84" t="s">
        <v>225</v>
      </c>
      <c r="C73" s="67"/>
      <c r="D73" s="67"/>
      <c r="E73" s="67"/>
      <c r="F73" s="62" t="s">
        <v>226</v>
      </c>
      <c r="I73" s="37"/>
    </row>
    <row r="74" spans="1:9" ht="47.25" customHeight="1" x14ac:dyDescent="0.25">
      <c r="I74" s="37"/>
    </row>
    <row r="75" spans="1:9" x14ac:dyDescent="0.25">
      <c r="C75" s="47" t="s">
        <v>120</v>
      </c>
      <c r="I75" s="37"/>
    </row>
    <row r="76" spans="1:9" x14ac:dyDescent="0.25">
      <c r="A76" s="42"/>
      <c r="B76" s="42"/>
      <c r="C76" s="42" t="s">
        <v>209</v>
      </c>
      <c r="D76" s="42" t="s">
        <v>210</v>
      </c>
      <c r="E76" s="42" t="s">
        <v>227</v>
      </c>
      <c r="F76" s="42" t="s">
        <v>228</v>
      </c>
      <c r="G76" s="40" t="s">
        <v>229</v>
      </c>
      <c r="I76" s="37"/>
    </row>
    <row r="77" spans="1:9" s="30" customFormat="1" ht="63" x14ac:dyDescent="0.25">
      <c r="A77" s="33">
        <v>1</v>
      </c>
      <c r="B77" s="32" t="s">
        <v>121</v>
      </c>
      <c r="C77" s="34">
        <v>723192.7921997566</v>
      </c>
      <c r="D77" s="34">
        <v>12248.869204359706</v>
      </c>
      <c r="E77" s="34">
        <v>5017.2984436417892</v>
      </c>
      <c r="F77" s="29" t="s">
        <v>57</v>
      </c>
      <c r="G77" s="29" t="s">
        <v>57</v>
      </c>
      <c r="I77" s="31"/>
    </row>
    <row r="78" spans="1:9" s="30" customFormat="1" ht="94.5" x14ac:dyDescent="0.25">
      <c r="A78" s="33">
        <v>2</v>
      </c>
      <c r="B78" s="32" t="s">
        <v>163</v>
      </c>
      <c r="C78" s="34"/>
      <c r="D78" s="34"/>
      <c r="E78" s="34"/>
      <c r="F78" s="29" t="s">
        <v>57</v>
      </c>
      <c r="G78" s="29" t="s">
        <v>57</v>
      </c>
      <c r="I78" s="31"/>
    </row>
    <row r="79" spans="1:9" s="30" customFormat="1" ht="141.75" x14ac:dyDescent="0.25">
      <c r="A79" s="33" t="s">
        <v>159</v>
      </c>
      <c r="B79" s="32" t="s">
        <v>187</v>
      </c>
      <c r="C79" s="34">
        <v>0</v>
      </c>
      <c r="D79" s="34">
        <v>0</v>
      </c>
      <c r="E79" s="34">
        <v>0</v>
      </c>
      <c r="F79" s="29"/>
      <c r="G79" s="29"/>
      <c r="I79" s="31"/>
    </row>
    <row r="80" spans="1:9" s="30" customFormat="1" ht="110.25" x14ac:dyDescent="0.25">
      <c r="A80" s="33" t="s">
        <v>161</v>
      </c>
      <c r="B80" s="32" t="s">
        <v>188</v>
      </c>
      <c r="C80" s="34">
        <v>880900.65224468778</v>
      </c>
      <c r="D80" s="34">
        <v>16019.549954768352</v>
      </c>
      <c r="E80" s="34">
        <v>10103.749779383086</v>
      </c>
      <c r="F80" s="29"/>
      <c r="G80" s="29"/>
      <c r="I80" s="31"/>
    </row>
    <row r="81" spans="1:9" s="30" customFormat="1" x14ac:dyDescent="0.25">
      <c r="A81" s="33">
        <v>3</v>
      </c>
      <c r="B81" s="32" t="s">
        <v>122</v>
      </c>
      <c r="C81" s="63">
        <v>105.9</v>
      </c>
      <c r="D81" s="63">
        <v>108.5</v>
      </c>
      <c r="E81" s="63">
        <v>108.7</v>
      </c>
      <c r="F81" s="63">
        <v>105.6</v>
      </c>
      <c r="G81" s="63">
        <v>104</v>
      </c>
      <c r="I81" s="31"/>
    </row>
    <row r="82" spans="1:9" s="30" customFormat="1" ht="47.25" x14ac:dyDescent="0.25">
      <c r="A82" s="33">
        <v>4</v>
      </c>
      <c r="B82" s="48" t="s">
        <v>164</v>
      </c>
      <c r="C82" s="29" t="s">
        <v>57</v>
      </c>
      <c r="D82" s="29" t="s">
        <v>57</v>
      </c>
      <c r="E82" s="29" t="s">
        <v>57</v>
      </c>
      <c r="F82" s="29" t="s">
        <v>57</v>
      </c>
      <c r="G82" s="49">
        <v>318951.51331022184</v>
      </c>
      <c r="I82" s="31"/>
    </row>
    <row r="83" spans="1:9" s="30" customFormat="1" ht="157.5" x14ac:dyDescent="0.25">
      <c r="A83" s="33">
        <v>5</v>
      </c>
      <c r="B83" s="48" t="s">
        <v>189</v>
      </c>
      <c r="C83" s="29"/>
      <c r="D83" s="29"/>
      <c r="E83" s="29"/>
      <c r="F83" s="29"/>
      <c r="G83" s="49">
        <v>0</v>
      </c>
      <c r="I83" s="31"/>
    </row>
    <row r="84" spans="1:9" s="30" customFormat="1" ht="110.25" x14ac:dyDescent="0.25">
      <c r="A84" s="33">
        <v>6</v>
      </c>
      <c r="B84" s="48" t="s">
        <v>190</v>
      </c>
      <c r="C84" s="29"/>
      <c r="D84" s="29"/>
      <c r="E84" s="29"/>
      <c r="F84" s="29"/>
      <c r="G84" s="49">
        <v>390404.85381839506</v>
      </c>
      <c r="I84" s="31"/>
    </row>
    <row r="85" spans="1:9" s="30" customFormat="1" ht="204.75" x14ac:dyDescent="0.25">
      <c r="A85" s="33">
        <v>6</v>
      </c>
      <c r="B85" s="48" t="s">
        <v>191</v>
      </c>
      <c r="C85" s="29" t="s">
        <v>57</v>
      </c>
      <c r="D85" s="29" t="s">
        <v>57</v>
      </c>
      <c r="E85" s="29" t="s">
        <v>57</v>
      </c>
      <c r="F85" s="29" t="s">
        <v>57</v>
      </c>
      <c r="G85" s="49" t="s">
        <v>57</v>
      </c>
      <c r="I85" s="31"/>
    </row>
    <row r="86" spans="1:9" s="30" customFormat="1" ht="78.75" x14ac:dyDescent="0.25">
      <c r="A86" s="33" t="s">
        <v>192</v>
      </c>
      <c r="B86" s="48" t="s">
        <v>193</v>
      </c>
      <c r="C86" s="29" t="s">
        <v>57</v>
      </c>
      <c r="D86" s="29" t="s">
        <v>57</v>
      </c>
      <c r="E86" s="29" t="s">
        <v>57</v>
      </c>
      <c r="F86" s="29" t="s">
        <v>57</v>
      </c>
      <c r="G86" s="64">
        <v>318951.51331022184</v>
      </c>
      <c r="I86" s="31"/>
    </row>
    <row r="87" spans="1:9" s="30" customFormat="1" ht="78.75" x14ac:dyDescent="0.25">
      <c r="A87" s="33" t="s">
        <v>194</v>
      </c>
      <c r="B87" s="48" t="s">
        <v>195</v>
      </c>
      <c r="C87" s="29" t="s">
        <v>57</v>
      </c>
      <c r="D87" s="29" t="s">
        <v>57</v>
      </c>
      <c r="E87" s="29" t="s">
        <v>57</v>
      </c>
      <c r="F87" s="29" t="s">
        <v>57</v>
      </c>
      <c r="G87" s="64">
        <v>709356.3671286169</v>
      </c>
      <c r="I87" s="31"/>
    </row>
    <row r="88" spans="1:9" s="30" customFormat="1" ht="7.5" customHeight="1" x14ac:dyDescent="0.25">
      <c r="B88" s="62"/>
      <c r="C88" s="62"/>
      <c r="D88" s="62"/>
      <c r="E88" s="62"/>
      <c r="I88" s="31"/>
    </row>
    <row r="89" spans="1:9" s="30" customFormat="1" ht="9" customHeight="1" x14ac:dyDescent="0.25">
      <c r="B89" s="62"/>
      <c r="C89" s="62"/>
      <c r="D89" s="62"/>
      <c r="E89" s="65"/>
      <c r="G89" s="66"/>
      <c r="I89" s="31"/>
    </row>
    <row r="90" spans="1:9" s="30" customFormat="1" x14ac:dyDescent="0.25">
      <c r="B90" s="82"/>
      <c r="C90" s="62"/>
      <c r="D90" s="62"/>
      <c r="I90" s="31"/>
    </row>
    <row r="91" spans="1:9" s="30" customFormat="1" ht="18" hidden="1" x14ac:dyDescent="0.25">
      <c r="B91" s="84" t="s">
        <v>225</v>
      </c>
      <c r="C91" s="67"/>
      <c r="D91" s="67"/>
      <c r="E91" s="67"/>
      <c r="F91" s="62" t="s">
        <v>226</v>
      </c>
      <c r="I91" s="31"/>
    </row>
    <row r="92" spans="1:9" s="30" customFormat="1" x14ac:dyDescent="0.25">
      <c r="I92" s="31"/>
    </row>
    <row r="93" spans="1:9" s="30" customFormat="1" x14ac:dyDescent="0.25">
      <c r="I93" s="31"/>
    </row>
    <row r="94" spans="1:9" s="30" customFormat="1" x14ac:dyDescent="0.25">
      <c r="I94" s="31"/>
    </row>
    <row r="95" spans="1:9" s="30" customFormat="1" x14ac:dyDescent="0.25">
      <c r="I95" s="31"/>
    </row>
    <row r="96" spans="1:9" s="30" customFormat="1" x14ac:dyDescent="0.25">
      <c r="I96" s="31"/>
    </row>
    <row r="97" spans="9:9" s="30" customFormat="1" x14ac:dyDescent="0.25">
      <c r="I97" s="31"/>
    </row>
    <row r="98" spans="9:9" s="30" customFormat="1" x14ac:dyDescent="0.25">
      <c r="I98" s="31"/>
    </row>
    <row r="99" spans="9:9" s="30" customFormat="1" x14ac:dyDescent="0.25">
      <c r="I99" s="31"/>
    </row>
    <row r="100" spans="9:9" s="30" customFormat="1" x14ac:dyDescent="0.25">
      <c r="I100" s="31"/>
    </row>
    <row r="101" spans="9:9" s="30" customFormat="1" x14ac:dyDescent="0.25">
      <c r="I101" s="31"/>
    </row>
    <row r="102" spans="9:9" s="30" customFormat="1" x14ac:dyDescent="0.25">
      <c r="I102" s="31"/>
    </row>
    <row r="103" spans="9:9" s="30" customFormat="1" x14ac:dyDescent="0.25">
      <c r="I103" s="31"/>
    </row>
    <row r="104" spans="9:9" s="30" customFormat="1" x14ac:dyDescent="0.25">
      <c r="I104" s="31"/>
    </row>
    <row r="105" spans="9:9" s="30" customFormat="1" x14ac:dyDescent="0.25">
      <c r="I105" s="31"/>
    </row>
    <row r="106" spans="9:9" s="30" customFormat="1" x14ac:dyDescent="0.25">
      <c r="I106" s="31"/>
    </row>
    <row r="107" spans="9:9" s="30" customFormat="1" x14ac:dyDescent="0.25">
      <c r="I107" s="31"/>
    </row>
    <row r="108" spans="9:9" s="30" customFormat="1" x14ac:dyDescent="0.25">
      <c r="I108" s="31"/>
    </row>
    <row r="109" spans="9:9" s="30" customFormat="1" x14ac:dyDescent="0.25">
      <c r="I109" s="31"/>
    </row>
    <row r="110" spans="9:9" s="30" customFormat="1" x14ac:dyDescent="0.25">
      <c r="I110" s="31"/>
    </row>
    <row r="111" spans="9:9" s="30" customFormat="1" x14ac:dyDescent="0.25">
      <c r="I111" s="31"/>
    </row>
    <row r="112" spans="9:9" s="30" customFormat="1" x14ac:dyDescent="0.25">
      <c r="I112" s="31"/>
    </row>
    <row r="113" spans="9:9" s="30" customFormat="1" x14ac:dyDescent="0.25">
      <c r="I113" s="31"/>
    </row>
    <row r="114" spans="9:9" s="30" customFormat="1" x14ac:dyDescent="0.25">
      <c r="I114" s="31"/>
    </row>
    <row r="115" spans="9:9" s="30" customFormat="1" x14ac:dyDescent="0.25">
      <c r="I115" s="31"/>
    </row>
    <row r="116" spans="9:9" s="30" customFormat="1" x14ac:dyDescent="0.25">
      <c r="I116" s="31"/>
    </row>
    <row r="117" spans="9:9" s="30" customFormat="1" x14ac:dyDescent="0.25">
      <c r="I117" s="31"/>
    </row>
    <row r="118" spans="9:9" s="30" customFormat="1" x14ac:dyDescent="0.25">
      <c r="I118" s="31"/>
    </row>
    <row r="119" spans="9:9" s="30" customFormat="1" x14ac:dyDescent="0.25">
      <c r="I119" s="31"/>
    </row>
    <row r="120" spans="9:9" s="30" customFormat="1" x14ac:dyDescent="0.25">
      <c r="I120" s="31"/>
    </row>
    <row r="121" spans="9:9" s="30" customFormat="1" x14ac:dyDescent="0.25">
      <c r="I121" s="31"/>
    </row>
    <row r="122" spans="9:9" s="30" customFormat="1" x14ac:dyDescent="0.25">
      <c r="I122" s="31"/>
    </row>
    <row r="123" spans="9:9" s="30" customFormat="1" x14ac:dyDescent="0.25"/>
    <row r="124" spans="9:9" s="30" customFormat="1" x14ac:dyDescent="0.25"/>
    <row r="125" spans="9:9" s="30" customFormat="1" x14ac:dyDescent="0.25"/>
    <row r="126" spans="9:9" s="30" customFormat="1" x14ac:dyDescent="0.25"/>
  </sheetData>
  <mergeCells count="10">
    <mergeCell ref="C58:E58"/>
    <mergeCell ref="F58:F59"/>
    <mergeCell ref="C10:E10"/>
    <mergeCell ref="F10:F11"/>
    <mergeCell ref="C34:E34"/>
    <mergeCell ref="F34:F35"/>
    <mergeCell ref="C46:E46"/>
    <mergeCell ref="F46:F47"/>
    <mergeCell ref="C22:E22"/>
    <mergeCell ref="F22:F23"/>
  </mergeCells>
  <pageMargins left="0.7" right="0.7" top="0.75" bottom="0.75" header="0.3" footer="0.3"/>
  <pageSetup paperSize="9" scale="65" orientation="portrait" verticalDpi="0" r:id="rId1"/>
  <rowBreaks count="1" manualBreakCount="1">
    <brk id="52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2:R22"/>
  <sheetViews>
    <sheetView view="pageLayout" topLeftCell="A7" zoomScaleNormal="100" workbookViewId="0">
      <selection activeCell="K29" sqref="K29"/>
    </sheetView>
  </sheetViews>
  <sheetFormatPr defaultRowHeight="15" x14ac:dyDescent="0.25"/>
  <sheetData>
    <row r="2" spans="1:18" ht="15.7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15.75" x14ac:dyDescent="0.25">
      <c r="A3" s="1" t="s">
        <v>123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15.75" x14ac:dyDescent="0.25">
      <c r="A4" s="1" t="s">
        <v>124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15.75" x14ac:dyDescent="0.25">
      <c r="A5" s="1" t="s">
        <v>125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ht="15.75" x14ac:dyDescent="0.25">
      <c r="A6" s="1" t="s">
        <v>126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spans="1:18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ht="15.75" x14ac:dyDescent="0.25">
      <c r="A12" s="1" t="s">
        <v>165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18" ht="15.75" x14ac:dyDescent="0.25">
      <c r="A13" s="1" t="s">
        <v>129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8" ht="15.75" x14ac:dyDescent="0.25">
      <c r="A14" s="1" t="s">
        <v>211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 ht="15.75" x14ac:dyDescent="0.25">
      <c r="A15" s="1" t="s">
        <v>212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18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18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1:18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18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</sheetData>
  <pageMargins left="0.7" right="0.7" top="0.75" bottom="0.75" header="0.3" footer="0.3"/>
  <pageSetup paperSize="9" scale="5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D15"/>
  <sheetViews>
    <sheetView zoomScaleNormal="100" workbookViewId="0">
      <selection activeCell="F15" sqref="F15"/>
    </sheetView>
  </sheetViews>
  <sheetFormatPr defaultRowHeight="15" x14ac:dyDescent="0.25"/>
  <cols>
    <col min="1" max="1" width="9.140625" style="3"/>
    <col min="2" max="2" width="34" style="3" customWidth="1"/>
    <col min="3" max="3" width="18.7109375" style="3" customWidth="1"/>
    <col min="4" max="4" width="18.85546875" style="3" customWidth="1"/>
    <col min="5" max="6" width="13.42578125" style="3" customWidth="1"/>
    <col min="7" max="16384" width="9.140625" style="3"/>
  </cols>
  <sheetData>
    <row r="1" spans="1:4" x14ac:dyDescent="0.25">
      <c r="D1" s="2" t="s">
        <v>63</v>
      </c>
    </row>
    <row r="2" spans="1:4" x14ac:dyDescent="0.25">
      <c r="D2" s="2" t="s">
        <v>0</v>
      </c>
    </row>
    <row r="3" spans="1:4" x14ac:dyDescent="0.25">
      <c r="D3" s="2" t="s">
        <v>1</v>
      </c>
    </row>
    <row r="4" spans="1:4" x14ac:dyDescent="0.25">
      <c r="D4" s="2" t="s">
        <v>2</v>
      </c>
    </row>
    <row r="5" spans="1:4" x14ac:dyDescent="0.25">
      <c r="A5" s="2"/>
    </row>
    <row r="6" spans="1:4" x14ac:dyDescent="0.25">
      <c r="A6" s="2"/>
    </row>
    <row r="7" spans="1:4" x14ac:dyDescent="0.25">
      <c r="A7" s="4"/>
    </row>
    <row r="8" spans="1:4" x14ac:dyDescent="0.25">
      <c r="A8" s="112" t="s">
        <v>64</v>
      </c>
      <c r="B8" s="112"/>
      <c r="C8" s="112"/>
      <c r="D8" s="112"/>
    </row>
    <row r="9" spans="1:4" x14ac:dyDescent="0.25">
      <c r="A9" s="112" t="s">
        <v>14</v>
      </c>
      <c r="B9" s="112"/>
      <c r="C9" s="112"/>
      <c r="D9" s="112"/>
    </row>
    <row r="10" spans="1:4" x14ac:dyDescent="0.25">
      <c r="A10" s="112" t="s">
        <v>15</v>
      </c>
      <c r="B10" s="112"/>
      <c r="C10" s="112"/>
      <c r="D10" s="112"/>
    </row>
    <row r="11" spans="1:4" x14ac:dyDescent="0.25">
      <c r="A11" s="4"/>
    </row>
    <row r="12" spans="1:4" ht="90" x14ac:dyDescent="0.25">
      <c r="A12" s="111" t="s">
        <v>6</v>
      </c>
      <c r="B12" s="111"/>
      <c r="C12" s="10" t="s">
        <v>16</v>
      </c>
      <c r="D12" s="10" t="s">
        <v>17</v>
      </c>
    </row>
    <row r="13" spans="1:4" ht="60" customHeight="1" x14ac:dyDescent="0.25">
      <c r="A13" s="10" t="s">
        <v>7</v>
      </c>
      <c r="B13" s="11" t="s">
        <v>18</v>
      </c>
      <c r="C13" s="10" t="s">
        <v>57</v>
      </c>
      <c r="D13" s="10" t="s">
        <v>57</v>
      </c>
    </row>
    <row r="14" spans="1:4" ht="75" x14ac:dyDescent="0.25">
      <c r="A14" s="10" t="s">
        <v>8</v>
      </c>
      <c r="B14" s="11" t="s">
        <v>19</v>
      </c>
      <c r="C14" s="10" t="s">
        <v>57</v>
      </c>
      <c r="D14" s="10" t="s">
        <v>57</v>
      </c>
    </row>
    <row r="15" spans="1:4" ht="63" customHeight="1" x14ac:dyDescent="0.25">
      <c r="A15" s="10" t="s">
        <v>9</v>
      </c>
      <c r="B15" s="11" t="s">
        <v>20</v>
      </c>
      <c r="C15" s="10" t="s">
        <v>57</v>
      </c>
      <c r="D15" s="10" t="s">
        <v>57</v>
      </c>
    </row>
  </sheetData>
  <mergeCells count="4">
    <mergeCell ref="A12:B12"/>
    <mergeCell ref="A8:D8"/>
    <mergeCell ref="A9:D9"/>
    <mergeCell ref="A10:D10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K21"/>
  <sheetViews>
    <sheetView topLeftCell="A7" zoomScaleNormal="100" workbookViewId="0">
      <selection activeCell="E17" sqref="E17"/>
    </sheetView>
  </sheetViews>
  <sheetFormatPr defaultRowHeight="15" x14ac:dyDescent="0.25"/>
  <cols>
    <col min="1" max="1" width="9.140625" style="3"/>
    <col min="2" max="2" width="33.42578125" style="3" customWidth="1"/>
    <col min="3" max="3" width="18.85546875" style="3" customWidth="1"/>
    <col min="4" max="4" width="19.85546875" style="3" customWidth="1"/>
    <col min="5" max="5" width="22.42578125" style="3" customWidth="1"/>
    <col min="6" max="16384" width="9.140625" style="3"/>
  </cols>
  <sheetData>
    <row r="1" spans="1:11" x14ac:dyDescent="0.25">
      <c r="E1" s="2" t="s">
        <v>4</v>
      </c>
    </row>
    <row r="2" spans="1:11" x14ac:dyDescent="0.25">
      <c r="E2" s="2" t="s">
        <v>0</v>
      </c>
    </row>
    <row r="3" spans="1:11" x14ac:dyDescent="0.25">
      <c r="E3" s="2" t="s">
        <v>1</v>
      </c>
    </row>
    <row r="4" spans="1:11" x14ac:dyDescent="0.25">
      <c r="E4" s="2" t="s">
        <v>2</v>
      </c>
    </row>
    <row r="5" spans="1:11" x14ac:dyDescent="0.25">
      <c r="A5" s="4"/>
    </row>
    <row r="6" spans="1:11" x14ac:dyDescent="0.25">
      <c r="A6" s="2"/>
    </row>
    <row r="7" spans="1:11" x14ac:dyDescent="0.25">
      <c r="A7" s="4"/>
    </row>
    <row r="8" spans="1:11" x14ac:dyDescent="0.25">
      <c r="A8" s="112" t="s">
        <v>64</v>
      </c>
      <c r="B8" s="112"/>
      <c r="C8" s="112"/>
      <c r="D8" s="112"/>
      <c r="E8" s="112"/>
    </row>
    <row r="9" spans="1:11" x14ac:dyDescent="0.25">
      <c r="A9" s="112" t="s">
        <v>21</v>
      </c>
      <c r="B9" s="112"/>
      <c r="C9" s="112"/>
      <c r="D9" s="112"/>
      <c r="E9" s="112"/>
    </row>
    <row r="10" spans="1:11" x14ac:dyDescent="0.25">
      <c r="A10" s="112" t="s">
        <v>61</v>
      </c>
      <c r="B10" s="112"/>
      <c r="C10" s="112"/>
      <c r="D10" s="112"/>
      <c r="E10" s="112"/>
    </row>
    <row r="11" spans="1:11" x14ac:dyDescent="0.25">
      <c r="A11" s="112" t="s">
        <v>22</v>
      </c>
      <c r="B11" s="112"/>
      <c r="C11" s="112"/>
      <c r="D11" s="112"/>
      <c r="E11" s="112"/>
    </row>
    <row r="12" spans="1:11" x14ac:dyDescent="0.25">
      <c r="A12" s="4"/>
    </row>
    <row r="13" spans="1:11" ht="165" x14ac:dyDescent="0.25">
      <c r="A13" s="111" t="s">
        <v>6</v>
      </c>
      <c r="B13" s="111"/>
      <c r="C13" s="10" t="s">
        <v>23</v>
      </c>
      <c r="D13" s="10" t="s">
        <v>24</v>
      </c>
      <c r="E13" s="10" t="s">
        <v>25</v>
      </c>
    </row>
    <row r="14" spans="1:11" ht="30" x14ac:dyDescent="0.25">
      <c r="A14" s="12" t="s">
        <v>7</v>
      </c>
      <c r="B14" s="13" t="s">
        <v>26</v>
      </c>
      <c r="C14" s="14">
        <f>SUM(C15:C16)</f>
        <v>9742.5494500000004</v>
      </c>
      <c r="D14" s="15">
        <f>SUM(D15:D16)</f>
        <v>4.3330000000000002</v>
      </c>
      <c r="E14" s="16">
        <f t="shared" ref="E14" si="0">SUM(E15:E16)</f>
        <v>8096</v>
      </c>
    </row>
    <row r="15" spans="1:11" x14ac:dyDescent="0.25">
      <c r="A15" s="17"/>
      <c r="B15" s="18" t="s">
        <v>27</v>
      </c>
      <c r="C15" s="14"/>
      <c r="D15" s="19"/>
      <c r="E15" s="20"/>
      <c r="G15" s="21"/>
      <c r="K15" s="21"/>
    </row>
    <row r="16" spans="1:11" x14ac:dyDescent="0.25">
      <c r="A16" s="17"/>
      <c r="B16" s="18" t="s">
        <v>28</v>
      </c>
      <c r="C16" s="51">
        <f>а!G30</f>
        <v>9742.5494500000004</v>
      </c>
      <c r="D16" s="51">
        <f>(а!E36+а!E37+а!E38+а!E39+а!E40+а!E41+а!E42+а!E43+а!E44+а!E45+а!E46+а!E47)/1000</f>
        <v>4.3330000000000002</v>
      </c>
      <c r="E16" s="50">
        <f>(а!F36+а!F38+а!F40+а!F44)</f>
        <v>8096</v>
      </c>
    </row>
    <row r="17" spans="1:5" x14ac:dyDescent="0.25">
      <c r="A17" s="17"/>
      <c r="B17" s="18" t="s">
        <v>29</v>
      </c>
      <c r="C17" s="50" t="s">
        <v>57</v>
      </c>
      <c r="D17" s="50" t="s">
        <v>57</v>
      </c>
      <c r="E17" s="50" t="s">
        <v>57</v>
      </c>
    </row>
    <row r="18" spans="1:5" ht="30" x14ac:dyDescent="0.25">
      <c r="A18" s="12" t="s">
        <v>8</v>
      </c>
      <c r="B18" s="13" t="s">
        <v>30</v>
      </c>
      <c r="C18" s="50" t="str">
        <f>C20</f>
        <v>-</v>
      </c>
      <c r="D18" s="50" t="str">
        <f t="shared" ref="D18:E18" si="1">D20</f>
        <v>-</v>
      </c>
      <c r="E18" s="50" t="str">
        <f t="shared" si="1"/>
        <v>-</v>
      </c>
    </row>
    <row r="19" spans="1:5" x14ac:dyDescent="0.25">
      <c r="A19" s="17"/>
      <c r="B19" s="18" t="s">
        <v>27</v>
      </c>
      <c r="C19" s="50" t="s">
        <v>57</v>
      </c>
      <c r="D19" s="50" t="s">
        <v>57</v>
      </c>
      <c r="E19" s="50" t="s">
        <v>57</v>
      </c>
    </row>
    <row r="20" spans="1:5" x14ac:dyDescent="0.25">
      <c r="A20" s="17"/>
      <c r="B20" s="18" t="s">
        <v>28</v>
      </c>
      <c r="C20" s="50" t="s">
        <v>57</v>
      </c>
      <c r="D20" s="50" t="s">
        <v>57</v>
      </c>
      <c r="E20" s="50" t="s">
        <v>57</v>
      </c>
    </row>
    <row r="21" spans="1:5" x14ac:dyDescent="0.25">
      <c r="A21" s="22"/>
      <c r="B21" s="18" t="s">
        <v>29</v>
      </c>
      <c r="C21" s="16" t="s">
        <v>57</v>
      </c>
      <c r="D21" s="16" t="s">
        <v>57</v>
      </c>
      <c r="E21" s="16" t="s">
        <v>57</v>
      </c>
    </row>
  </sheetData>
  <mergeCells count="5">
    <mergeCell ref="A13:B13"/>
    <mergeCell ref="A8:E8"/>
    <mergeCell ref="A10:E10"/>
    <mergeCell ref="A11:E11"/>
    <mergeCell ref="A9:E9"/>
  </mergeCells>
  <pageMargins left="0.7" right="0.7" top="0.75" bottom="0.75" header="0.3" footer="0.3"/>
  <pageSetup paperSize="9" scale="8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N33"/>
  <sheetViews>
    <sheetView tabSelected="1" topLeftCell="A7" zoomScaleNormal="100" workbookViewId="0">
      <selection activeCell="O24" sqref="O24"/>
    </sheetView>
  </sheetViews>
  <sheetFormatPr defaultRowHeight="15" x14ac:dyDescent="0.25"/>
  <cols>
    <col min="1" max="1" width="9.140625" style="68"/>
    <col min="2" max="2" width="21.42578125" style="68" customWidth="1"/>
    <col min="3" max="3" width="10.140625" style="68" customWidth="1"/>
    <col min="4" max="8" width="9.28515625" style="68" bestFit="1" customWidth="1"/>
    <col min="9" max="9" width="9" style="68" customWidth="1"/>
    <col min="10" max="10" width="11.5703125" style="68" bestFit="1" customWidth="1"/>
    <col min="11" max="11" width="9.28515625" style="68" bestFit="1" customWidth="1"/>
    <col min="12" max="16384" width="9.140625" style="68"/>
  </cols>
  <sheetData>
    <row r="1" spans="1:13" x14ac:dyDescent="0.25">
      <c r="K1" s="69" t="s">
        <v>5</v>
      </c>
    </row>
    <row r="2" spans="1:13" x14ac:dyDescent="0.25">
      <c r="K2" s="69" t="s">
        <v>0</v>
      </c>
    </row>
    <row r="3" spans="1:13" x14ac:dyDescent="0.25">
      <c r="K3" s="69" t="s">
        <v>1</v>
      </c>
    </row>
    <row r="4" spans="1:13" x14ac:dyDescent="0.25">
      <c r="K4" s="69" t="s">
        <v>2</v>
      </c>
    </row>
    <row r="5" spans="1:13" x14ac:dyDescent="0.25">
      <c r="A5" s="70"/>
    </row>
    <row r="6" spans="1:13" x14ac:dyDescent="0.25">
      <c r="A6" s="69"/>
    </row>
    <row r="7" spans="1:13" x14ac:dyDescent="0.25">
      <c r="A7" s="70"/>
    </row>
    <row r="8" spans="1:13" x14ac:dyDescent="0.25">
      <c r="A8" s="113" t="s">
        <v>31</v>
      </c>
      <c r="B8" s="113"/>
      <c r="C8" s="113"/>
      <c r="D8" s="113"/>
      <c r="E8" s="113"/>
      <c r="F8" s="113"/>
      <c r="G8" s="113"/>
      <c r="H8" s="113"/>
      <c r="I8" s="113"/>
      <c r="J8" s="113"/>
      <c r="K8" s="113"/>
    </row>
    <row r="9" spans="1:13" x14ac:dyDescent="0.25">
      <c r="A9" s="113" t="s">
        <v>32</v>
      </c>
      <c r="B9" s="113"/>
      <c r="C9" s="113"/>
      <c r="D9" s="113"/>
      <c r="E9" s="113"/>
      <c r="F9" s="113"/>
      <c r="G9" s="113"/>
      <c r="H9" s="113"/>
      <c r="I9" s="113"/>
      <c r="J9" s="113"/>
      <c r="K9" s="113"/>
    </row>
    <row r="10" spans="1:13" x14ac:dyDescent="0.25">
      <c r="A10" s="113" t="s">
        <v>33</v>
      </c>
      <c r="B10" s="113"/>
      <c r="C10" s="113"/>
      <c r="D10" s="113"/>
      <c r="E10" s="113"/>
      <c r="F10" s="113"/>
      <c r="G10" s="113"/>
      <c r="H10" s="113"/>
      <c r="I10" s="113"/>
      <c r="J10" s="113"/>
      <c r="K10" s="113"/>
      <c r="M10" s="71"/>
    </row>
    <row r="11" spans="1:13" x14ac:dyDescent="0.25">
      <c r="A11" s="70"/>
      <c r="D11" s="68" t="s">
        <v>230</v>
      </c>
    </row>
    <row r="12" spans="1:13" ht="30" customHeight="1" x14ac:dyDescent="0.25">
      <c r="A12" s="115" t="s">
        <v>34</v>
      </c>
      <c r="B12" s="115"/>
      <c r="C12" s="115" t="s">
        <v>35</v>
      </c>
      <c r="D12" s="115"/>
      <c r="E12" s="115"/>
      <c r="F12" s="115" t="s">
        <v>36</v>
      </c>
      <c r="G12" s="115"/>
      <c r="H12" s="115"/>
      <c r="I12" s="115" t="s">
        <v>37</v>
      </c>
      <c r="J12" s="115"/>
      <c r="K12" s="115"/>
    </row>
    <row r="13" spans="1:13" ht="30" x14ac:dyDescent="0.25">
      <c r="A13" s="115"/>
      <c r="B13" s="115"/>
      <c r="C13" s="72" t="s">
        <v>27</v>
      </c>
      <c r="D13" s="72" t="s">
        <v>28</v>
      </c>
      <c r="E13" s="72" t="s">
        <v>38</v>
      </c>
      <c r="F13" s="72" t="s">
        <v>27</v>
      </c>
      <c r="G13" s="72" t="s">
        <v>28</v>
      </c>
      <c r="H13" s="72" t="s">
        <v>38</v>
      </c>
      <c r="I13" s="72" t="s">
        <v>27</v>
      </c>
      <c r="J13" s="72" t="s">
        <v>28</v>
      </c>
      <c r="K13" s="72" t="s">
        <v>38</v>
      </c>
    </row>
    <row r="14" spans="1:13" x14ac:dyDescent="0.25">
      <c r="A14" s="72" t="s">
        <v>7</v>
      </c>
      <c r="B14" s="24" t="s">
        <v>39</v>
      </c>
      <c r="C14" s="24">
        <v>0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</row>
    <row r="15" spans="1:13" x14ac:dyDescent="0.25">
      <c r="A15" s="24"/>
      <c r="B15" s="73" t="s">
        <v>40</v>
      </c>
      <c r="C15" s="24"/>
      <c r="D15" s="24"/>
      <c r="E15" s="24"/>
      <c r="F15" s="24"/>
      <c r="G15" s="24"/>
      <c r="H15" s="24"/>
      <c r="I15" s="24"/>
      <c r="J15" s="24"/>
      <c r="K15" s="24"/>
    </row>
    <row r="16" spans="1:13" ht="30" x14ac:dyDescent="0.25">
      <c r="A16" s="24"/>
      <c r="B16" s="73" t="s">
        <v>41</v>
      </c>
      <c r="C16" s="24">
        <v>0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3">
        <v>0</v>
      </c>
      <c r="J16" s="24">
        <v>0</v>
      </c>
      <c r="K16" s="24">
        <v>0</v>
      </c>
      <c r="M16" s="71"/>
    </row>
    <row r="17" spans="1:14" ht="30" x14ac:dyDescent="0.25">
      <c r="A17" s="72" t="s">
        <v>8</v>
      </c>
      <c r="B17" s="24" t="s">
        <v>42</v>
      </c>
      <c r="C17" s="24">
        <v>0</v>
      </c>
      <c r="D17" s="24">
        <v>0</v>
      </c>
      <c r="E17" s="24">
        <v>0</v>
      </c>
      <c r="F17" s="24">
        <v>0</v>
      </c>
      <c r="G17" s="24">
        <v>0</v>
      </c>
      <c r="H17" s="24">
        <v>0</v>
      </c>
      <c r="I17" s="23">
        <v>0</v>
      </c>
      <c r="J17" s="24">
        <v>0</v>
      </c>
      <c r="K17" s="24">
        <v>0</v>
      </c>
    </row>
    <row r="18" spans="1:14" x14ac:dyDescent="0.25">
      <c r="A18" s="24"/>
      <c r="B18" s="73" t="s">
        <v>40</v>
      </c>
      <c r="C18" s="24"/>
      <c r="D18" s="24"/>
      <c r="E18" s="24"/>
      <c r="F18" s="24"/>
      <c r="G18" s="24"/>
      <c r="H18" s="24"/>
      <c r="I18" s="24"/>
      <c r="J18" s="24"/>
      <c r="K18" s="24"/>
    </row>
    <row r="19" spans="1:14" ht="30" x14ac:dyDescent="0.25">
      <c r="A19" s="24"/>
      <c r="B19" s="73" t="s">
        <v>43</v>
      </c>
      <c r="C19" s="24"/>
      <c r="D19" s="24"/>
      <c r="E19" s="24"/>
      <c r="F19" s="24"/>
      <c r="G19" s="24"/>
      <c r="H19" s="24"/>
      <c r="I19" s="24"/>
      <c r="J19" s="24"/>
      <c r="K19" s="24"/>
    </row>
    <row r="20" spans="1:14" ht="30" x14ac:dyDescent="0.25">
      <c r="A20" s="72" t="s">
        <v>9</v>
      </c>
      <c r="B20" s="24" t="s">
        <v>44</v>
      </c>
      <c r="C20" s="24">
        <v>0</v>
      </c>
      <c r="D20" s="24">
        <v>0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25">
        <v>0</v>
      </c>
      <c r="K20" s="24">
        <v>0</v>
      </c>
    </row>
    <row r="21" spans="1:14" x14ac:dyDescent="0.25">
      <c r="A21" s="24"/>
      <c r="B21" s="73" t="s">
        <v>40</v>
      </c>
      <c r="C21" s="24"/>
      <c r="D21" s="24"/>
      <c r="E21" s="24"/>
      <c r="F21" s="24"/>
      <c r="G21" s="24"/>
      <c r="H21" s="24"/>
      <c r="I21" s="24"/>
      <c r="J21" s="24"/>
      <c r="K21" s="24"/>
    </row>
    <row r="22" spans="1:14" ht="45" x14ac:dyDescent="0.25">
      <c r="A22" s="24"/>
      <c r="B22" s="73" t="s">
        <v>45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</row>
    <row r="23" spans="1:14" ht="30" x14ac:dyDescent="0.25">
      <c r="A23" s="72" t="s">
        <v>10</v>
      </c>
      <c r="B23" s="24" t="s">
        <v>46</v>
      </c>
      <c r="C23" s="24">
        <v>0</v>
      </c>
      <c r="D23" s="24">
        <v>0</v>
      </c>
      <c r="E23" s="24">
        <v>0</v>
      </c>
      <c r="F23" s="24"/>
      <c r="G23" s="24">
        <v>0</v>
      </c>
      <c r="H23" s="24">
        <v>0</v>
      </c>
      <c r="I23" s="25"/>
      <c r="J23" s="26">
        <v>0</v>
      </c>
      <c r="K23" s="24">
        <v>0</v>
      </c>
      <c r="N23" s="71"/>
    </row>
    <row r="24" spans="1:14" x14ac:dyDescent="0.25">
      <c r="A24" s="24"/>
      <c r="B24" s="73" t="s">
        <v>40</v>
      </c>
      <c r="C24" s="24"/>
      <c r="D24" s="24"/>
      <c r="E24" s="24"/>
      <c r="F24" s="24"/>
      <c r="G24" s="24"/>
      <c r="H24" s="24"/>
      <c r="I24" s="24"/>
      <c r="J24" s="24"/>
      <c r="K24" s="24"/>
    </row>
    <row r="25" spans="1:14" ht="45" x14ac:dyDescent="0.25">
      <c r="A25" s="24"/>
      <c r="B25" s="73" t="s">
        <v>45</v>
      </c>
      <c r="C25" s="24">
        <v>0</v>
      </c>
      <c r="D25" s="24">
        <v>0</v>
      </c>
      <c r="E25" s="24">
        <v>0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</row>
    <row r="26" spans="1:14" x14ac:dyDescent="0.25">
      <c r="A26" s="72" t="s">
        <v>11</v>
      </c>
      <c r="B26" s="24" t="s">
        <v>47</v>
      </c>
      <c r="C26" s="24">
        <v>0</v>
      </c>
      <c r="D26" s="24">
        <v>0</v>
      </c>
      <c r="E26" s="24">
        <v>0</v>
      </c>
      <c r="F26" s="24">
        <v>0</v>
      </c>
      <c r="G26" s="24">
        <v>0</v>
      </c>
      <c r="H26" s="24">
        <v>0</v>
      </c>
      <c r="I26" s="24">
        <v>0</v>
      </c>
      <c r="J26" s="23">
        <v>0</v>
      </c>
      <c r="K26" s="24">
        <v>0</v>
      </c>
    </row>
    <row r="27" spans="1:14" x14ac:dyDescent="0.25">
      <c r="A27" s="24"/>
      <c r="B27" s="73" t="s">
        <v>40</v>
      </c>
      <c r="C27" s="24"/>
      <c r="D27" s="24"/>
      <c r="E27" s="24"/>
      <c r="F27" s="24"/>
      <c r="G27" s="24"/>
      <c r="H27" s="24"/>
      <c r="I27" s="24"/>
      <c r="J27" s="24"/>
      <c r="K27" s="24"/>
    </row>
    <row r="28" spans="1:14" ht="45" x14ac:dyDescent="0.25">
      <c r="A28" s="24"/>
      <c r="B28" s="73" t="s">
        <v>45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</row>
    <row r="29" spans="1:14" x14ac:dyDescent="0.25">
      <c r="A29" s="72" t="s">
        <v>12</v>
      </c>
      <c r="B29" s="24" t="s">
        <v>48</v>
      </c>
      <c r="C29" s="24">
        <v>0</v>
      </c>
      <c r="D29" s="24">
        <v>0</v>
      </c>
      <c r="E29" s="24">
        <v>0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</row>
    <row r="30" spans="1:14" x14ac:dyDescent="0.25">
      <c r="A30" s="70"/>
      <c r="C30" s="71"/>
      <c r="D30" s="71"/>
    </row>
    <row r="31" spans="1:14" x14ac:dyDescent="0.25">
      <c r="A31" s="70"/>
      <c r="C31" s="71"/>
      <c r="D31" s="71"/>
    </row>
    <row r="32" spans="1:14" ht="35.25" customHeight="1" x14ac:dyDescent="0.25">
      <c r="A32" s="114" t="s">
        <v>49</v>
      </c>
      <c r="B32" s="114"/>
      <c r="C32" s="114"/>
      <c r="D32" s="114"/>
      <c r="E32" s="114"/>
      <c r="F32" s="114"/>
      <c r="G32" s="114"/>
      <c r="H32" s="114"/>
      <c r="I32" s="114"/>
      <c r="J32" s="114"/>
      <c r="K32" s="114"/>
    </row>
    <row r="33" spans="1:11" ht="96" customHeight="1" x14ac:dyDescent="0.25">
      <c r="A33" s="114" t="s">
        <v>50</v>
      </c>
      <c r="B33" s="114"/>
      <c r="C33" s="114"/>
      <c r="D33" s="114"/>
      <c r="E33" s="114"/>
      <c r="F33" s="114"/>
      <c r="G33" s="114"/>
      <c r="H33" s="114"/>
      <c r="I33" s="114"/>
      <c r="J33" s="114"/>
      <c r="K33" s="114"/>
    </row>
  </sheetData>
  <mergeCells count="9">
    <mergeCell ref="A8:K8"/>
    <mergeCell ref="A9:K9"/>
    <mergeCell ref="A10:K10"/>
    <mergeCell ref="A32:K32"/>
    <mergeCell ref="A33:K33"/>
    <mergeCell ref="A12:B13"/>
    <mergeCell ref="C12:E12"/>
    <mergeCell ref="F12:H12"/>
    <mergeCell ref="I12:K12"/>
  </mergeCells>
  <hyperlinks>
    <hyperlink ref="B16" location="Par672" display="Par672"/>
    <hyperlink ref="B19" location="Par673" display="Par673"/>
  </hyperlinks>
  <pageMargins left="0.7" right="0.7" top="0.75" bottom="0.75" header="0.3" footer="0.3"/>
  <pageSetup paperSize="9" scale="6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K35"/>
  <sheetViews>
    <sheetView topLeftCell="A7" zoomScaleNormal="100" workbookViewId="0">
      <selection activeCell="D24" sqref="D24"/>
    </sheetView>
  </sheetViews>
  <sheetFormatPr defaultRowHeight="15" x14ac:dyDescent="0.25"/>
  <cols>
    <col min="1" max="1" width="9.140625" style="68"/>
    <col min="2" max="2" width="25.5703125" style="68" customWidth="1"/>
    <col min="3" max="3" width="10.28515625" style="68" customWidth="1"/>
    <col min="4" max="6" width="9.140625" style="68"/>
    <col min="7" max="7" width="10.42578125" style="68" bestFit="1" customWidth="1"/>
    <col min="8" max="8" width="9.140625" style="68"/>
    <col min="9" max="9" width="24.140625" style="68" customWidth="1"/>
    <col min="10" max="10" width="9.140625" style="68"/>
    <col min="11" max="11" width="115.42578125" style="68" customWidth="1"/>
    <col min="12" max="16384" width="9.140625" style="68"/>
  </cols>
  <sheetData>
    <row r="1" spans="1:11" x14ac:dyDescent="0.25">
      <c r="H1" s="69" t="s">
        <v>13</v>
      </c>
    </row>
    <row r="2" spans="1:11" x14ac:dyDescent="0.25">
      <c r="H2" s="69" t="s">
        <v>0</v>
      </c>
    </row>
    <row r="3" spans="1:11" x14ac:dyDescent="0.25">
      <c r="H3" s="69" t="s">
        <v>1</v>
      </c>
    </row>
    <row r="4" spans="1:11" x14ac:dyDescent="0.25">
      <c r="H4" s="69" t="s">
        <v>2</v>
      </c>
    </row>
    <row r="5" spans="1:11" x14ac:dyDescent="0.25">
      <c r="A5" s="69"/>
    </row>
    <row r="6" spans="1:11" x14ac:dyDescent="0.25">
      <c r="A6" s="69"/>
    </row>
    <row r="7" spans="1:11" x14ac:dyDescent="0.25">
      <c r="A7" s="69"/>
    </row>
    <row r="8" spans="1:11" x14ac:dyDescent="0.25">
      <c r="A8" s="113" t="s">
        <v>31</v>
      </c>
      <c r="B8" s="113"/>
      <c r="C8" s="113"/>
      <c r="D8" s="113"/>
      <c r="E8" s="113"/>
      <c r="F8" s="113"/>
      <c r="G8" s="113"/>
      <c r="H8" s="113"/>
    </row>
    <row r="9" spans="1:11" x14ac:dyDescent="0.25">
      <c r="A9" s="113" t="s">
        <v>51</v>
      </c>
      <c r="B9" s="113"/>
      <c r="C9" s="113"/>
      <c r="D9" s="113"/>
      <c r="E9" s="113"/>
      <c r="F9" s="113"/>
      <c r="G9" s="113"/>
      <c r="H9" s="113"/>
    </row>
    <row r="10" spans="1:11" x14ac:dyDescent="0.25">
      <c r="A10" s="113" t="s">
        <v>52</v>
      </c>
      <c r="B10" s="113"/>
      <c r="C10" s="113"/>
      <c r="D10" s="113"/>
      <c r="E10" s="113"/>
      <c r="F10" s="113"/>
      <c r="G10" s="113"/>
      <c r="H10" s="113"/>
    </row>
    <row r="11" spans="1:11" x14ac:dyDescent="0.25">
      <c r="A11" s="70"/>
      <c r="C11" s="68" t="s">
        <v>231</v>
      </c>
    </row>
    <row r="12" spans="1:11" ht="30" customHeight="1" x14ac:dyDescent="0.25">
      <c r="A12" s="115" t="s">
        <v>34</v>
      </c>
      <c r="B12" s="115"/>
      <c r="C12" s="115" t="s">
        <v>53</v>
      </c>
      <c r="D12" s="115"/>
      <c r="E12" s="115"/>
      <c r="F12" s="115" t="s">
        <v>36</v>
      </c>
      <c r="G12" s="115"/>
      <c r="H12" s="115"/>
    </row>
    <row r="13" spans="1:11" ht="30" x14ac:dyDescent="0.25">
      <c r="A13" s="115"/>
      <c r="B13" s="115"/>
      <c r="C13" s="72" t="s">
        <v>27</v>
      </c>
      <c r="D13" s="72" t="s">
        <v>28</v>
      </c>
      <c r="E13" s="72" t="s">
        <v>38</v>
      </c>
      <c r="F13" s="72" t="s">
        <v>27</v>
      </c>
      <c r="G13" s="72" t="s">
        <v>28</v>
      </c>
      <c r="H13" s="72" t="s">
        <v>38</v>
      </c>
    </row>
    <row r="14" spans="1:11" x14ac:dyDescent="0.25">
      <c r="A14" s="72" t="s">
        <v>7</v>
      </c>
      <c r="B14" s="24" t="s">
        <v>39</v>
      </c>
      <c r="C14" s="24">
        <f>C16</f>
        <v>0</v>
      </c>
      <c r="D14" s="24">
        <f t="shared" ref="D14:H14" si="0">D16</f>
        <v>0</v>
      </c>
      <c r="E14" s="24">
        <f t="shared" si="0"/>
        <v>0</v>
      </c>
      <c r="F14" s="24">
        <f t="shared" si="0"/>
        <v>0</v>
      </c>
      <c r="G14" s="24">
        <f t="shared" si="0"/>
        <v>0</v>
      </c>
      <c r="H14" s="24">
        <f t="shared" si="0"/>
        <v>0</v>
      </c>
    </row>
    <row r="15" spans="1:11" x14ac:dyDescent="0.25">
      <c r="A15" s="24"/>
      <c r="B15" s="73" t="s">
        <v>40</v>
      </c>
      <c r="C15" s="24"/>
      <c r="D15" s="24"/>
      <c r="E15" s="24"/>
      <c r="F15" s="24"/>
      <c r="G15" s="24"/>
      <c r="H15" s="24"/>
    </row>
    <row r="16" spans="1:11" x14ac:dyDescent="0.25">
      <c r="A16" s="24"/>
      <c r="B16" s="73" t="s">
        <v>41</v>
      </c>
      <c r="C16" s="24"/>
      <c r="D16" s="24"/>
      <c r="E16" s="24"/>
      <c r="F16" s="24"/>
      <c r="G16" s="24"/>
      <c r="H16" s="24"/>
      <c r="I16" s="74"/>
      <c r="J16" s="74"/>
      <c r="K16" s="74"/>
    </row>
    <row r="17" spans="1:11" x14ac:dyDescent="0.25">
      <c r="A17" s="72" t="s">
        <v>8</v>
      </c>
      <c r="B17" s="24" t="s">
        <v>42</v>
      </c>
      <c r="C17" s="24">
        <v>0</v>
      </c>
      <c r="D17" s="24">
        <v>0</v>
      </c>
      <c r="E17" s="24">
        <v>0</v>
      </c>
      <c r="F17" s="24">
        <v>0</v>
      </c>
      <c r="G17" s="24">
        <v>0</v>
      </c>
      <c r="H17" s="24">
        <v>0</v>
      </c>
      <c r="I17" s="74"/>
      <c r="J17" s="74"/>
      <c r="K17" s="74"/>
    </row>
    <row r="18" spans="1:11" x14ac:dyDescent="0.25">
      <c r="A18" s="24"/>
      <c r="B18" s="73" t="s">
        <v>40</v>
      </c>
      <c r="C18" s="24"/>
      <c r="D18" s="24"/>
      <c r="E18" s="24"/>
      <c r="F18" s="24"/>
      <c r="G18" s="24"/>
      <c r="H18" s="24"/>
      <c r="I18" s="74"/>
      <c r="J18" s="74"/>
      <c r="K18" s="74"/>
    </row>
    <row r="19" spans="1:11" ht="30" x14ac:dyDescent="0.25">
      <c r="A19" s="24"/>
      <c r="B19" s="73" t="s">
        <v>43</v>
      </c>
      <c r="C19" s="24"/>
      <c r="D19" s="24"/>
      <c r="E19" s="24"/>
      <c r="F19" s="24"/>
      <c r="G19" s="24"/>
      <c r="H19" s="24"/>
      <c r="I19" s="74"/>
      <c r="J19" s="74"/>
      <c r="K19" s="74"/>
    </row>
    <row r="20" spans="1:11" ht="30" x14ac:dyDescent="0.25">
      <c r="A20" s="72" t="s">
        <v>9</v>
      </c>
      <c r="B20" s="24" t="s">
        <v>44</v>
      </c>
      <c r="C20" s="75">
        <v>0</v>
      </c>
      <c r="D20" s="75">
        <v>0</v>
      </c>
      <c r="E20" s="75">
        <v>0</v>
      </c>
      <c r="F20" s="24">
        <v>0</v>
      </c>
      <c r="G20" s="24">
        <v>0</v>
      </c>
      <c r="H20" s="24">
        <v>0</v>
      </c>
      <c r="I20" s="74"/>
      <c r="J20" s="74"/>
      <c r="K20" s="76"/>
    </row>
    <row r="21" spans="1:11" x14ac:dyDescent="0.25">
      <c r="A21" s="24"/>
      <c r="B21" s="73" t="s">
        <v>40</v>
      </c>
      <c r="C21" s="24"/>
      <c r="D21" s="24"/>
      <c r="E21" s="24"/>
      <c r="F21" s="24"/>
      <c r="G21" s="24"/>
      <c r="H21" s="24"/>
      <c r="I21" s="74"/>
      <c r="J21" s="74"/>
      <c r="K21" s="74"/>
    </row>
    <row r="22" spans="1:11" ht="30" x14ac:dyDescent="0.25">
      <c r="A22" s="24"/>
      <c r="B22" s="73" t="s">
        <v>45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74"/>
      <c r="J22" s="74"/>
      <c r="K22" s="74"/>
    </row>
    <row r="23" spans="1:11" ht="30" x14ac:dyDescent="0.25">
      <c r="A23" s="72" t="s">
        <v>10</v>
      </c>
      <c r="B23" s="24" t="s">
        <v>46</v>
      </c>
      <c r="C23" s="24">
        <v>0</v>
      </c>
      <c r="D23" s="75">
        <v>0</v>
      </c>
      <c r="E23" s="75">
        <v>0</v>
      </c>
      <c r="F23" s="75">
        <v>0</v>
      </c>
      <c r="G23" s="75">
        <f>д!G23</f>
        <v>0</v>
      </c>
      <c r="H23" s="24">
        <v>0</v>
      </c>
      <c r="I23" s="74"/>
      <c r="J23" s="74"/>
      <c r="K23" s="74"/>
    </row>
    <row r="24" spans="1:11" x14ac:dyDescent="0.25">
      <c r="A24" s="24"/>
      <c r="B24" s="73" t="s">
        <v>40</v>
      </c>
      <c r="C24" s="24"/>
      <c r="D24" s="24"/>
      <c r="E24" s="24"/>
      <c r="F24" s="24"/>
      <c r="G24" s="24"/>
      <c r="H24" s="24"/>
      <c r="I24" s="74"/>
      <c r="J24" s="74"/>
      <c r="K24" s="74"/>
    </row>
    <row r="25" spans="1:11" ht="30" x14ac:dyDescent="0.25">
      <c r="A25" s="24"/>
      <c r="B25" s="73" t="s">
        <v>45</v>
      </c>
      <c r="C25" s="24">
        <v>0</v>
      </c>
      <c r="D25" s="24">
        <v>0</v>
      </c>
      <c r="E25" s="24">
        <v>0</v>
      </c>
      <c r="F25" s="24">
        <v>0</v>
      </c>
      <c r="G25" s="24">
        <v>0</v>
      </c>
      <c r="H25" s="24">
        <v>0</v>
      </c>
      <c r="I25" s="74"/>
      <c r="J25" s="74"/>
      <c r="K25" s="74"/>
    </row>
    <row r="26" spans="1:11" x14ac:dyDescent="0.25">
      <c r="A26" s="72" t="s">
        <v>11</v>
      </c>
      <c r="B26" s="24" t="s">
        <v>47</v>
      </c>
      <c r="C26" s="24">
        <v>0</v>
      </c>
      <c r="D26" s="24">
        <v>0</v>
      </c>
      <c r="E26" s="24">
        <v>0</v>
      </c>
      <c r="F26" s="24">
        <v>0</v>
      </c>
      <c r="G26" s="24">
        <f>д!G26</f>
        <v>0</v>
      </c>
      <c r="H26" s="24">
        <v>0</v>
      </c>
      <c r="I26" s="74"/>
      <c r="J26" s="74"/>
      <c r="K26" s="76"/>
    </row>
    <row r="27" spans="1:11" x14ac:dyDescent="0.25">
      <c r="A27" s="24"/>
      <c r="B27" s="73" t="s">
        <v>40</v>
      </c>
      <c r="C27" s="24"/>
      <c r="D27" s="24"/>
      <c r="E27" s="24"/>
      <c r="F27" s="24"/>
      <c r="G27" s="24"/>
      <c r="H27" s="24"/>
      <c r="I27" s="74"/>
      <c r="J27" s="74"/>
      <c r="K27" s="74"/>
    </row>
    <row r="28" spans="1:11" ht="30" x14ac:dyDescent="0.25">
      <c r="A28" s="24"/>
      <c r="B28" s="73" t="s">
        <v>45</v>
      </c>
      <c r="C28" s="24"/>
      <c r="D28" s="24"/>
      <c r="E28" s="24"/>
      <c r="F28" s="24"/>
      <c r="G28" s="24"/>
      <c r="H28" s="24"/>
      <c r="I28" s="76"/>
      <c r="J28" s="74"/>
      <c r="K28" s="76"/>
    </row>
    <row r="29" spans="1:11" x14ac:dyDescent="0.25">
      <c r="A29" s="72" t="s">
        <v>12</v>
      </c>
      <c r="B29" s="24" t="s">
        <v>48</v>
      </c>
      <c r="C29" s="24">
        <v>0</v>
      </c>
      <c r="D29" s="24">
        <v>0</v>
      </c>
      <c r="E29" s="24">
        <v>0</v>
      </c>
      <c r="F29" s="24">
        <v>0</v>
      </c>
      <c r="G29" s="24">
        <v>0</v>
      </c>
      <c r="H29" s="24">
        <v>0</v>
      </c>
    </row>
    <row r="30" spans="1:11" x14ac:dyDescent="0.25">
      <c r="A30" s="77"/>
      <c r="B30" s="78"/>
      <c r="C30" s="79"/>
      <c r="D30" s="78"/>
      <c r="E30" s="78"/>
      <c r="F30" s="78"/>
      <c r="G30" s="78"/>
      <c r="H30" s="78"/>
    </row>
    <row r="31" spans="1:11" x14ac:dyDescent="0.25">
      <c r="A31" s="70"/>
      <c r="B31" s="78"/>
      <c r="C31" s="71"/>
      <c r="D31" s="71"/>
    </row>
    <row r="32" spans="1:11" x14ac:dyDescent="0.25">
      <c r="A32" s="70"/>
      <c r="B32" s="78"/>
      <c r="C32" s="71"/>
      <c r="D32" s="71"/>
    </row>
    <row r="33" spans="1:8" x14ac:dyDescent="0.25">
      <c r="A33" s="70"/>
      <c r="B33" s="78"/>
      <c r="C33" s="71"/>
      <c r="D33" s="71"/>
    </row>
    <row r="34" spans="1:8" ht="43.5" customHeight="1" x14ac:dyDescent="0.25">
      <c r="A34" s="116" t="s">
        <v>49</v>
      </c>
      <c r="B34" s="116"/>
      <c r="C34" s="116"/>
      <c r="D34" s="116"/>
      <c r="E34" s="116"/>
      <c r="F34" s="116"/>
      <c r="G34" s="116"/>
      <c r="H34" s="116"/>
    </row>
    <row r="35" spans="1:8" ht="122.25" customHeight="1" x14ac:dyDescent="0.25">
      <c r="A35" s="116" t="s">
        <v>54</v>
      </c>
      <c r="B35" s="116"/>
      <c r="C35" s="116"/>
      <c r="D35" s="116"/>
      <c r="E35" s="116"/>
      <c r="F35" s="116"/>
      <c r="G35" s="116"/>
      <c r="H35" s="116"/>
    </row>
  </sheetData>
  <mergeCells count="8">
    <mergeCell ref="A8:H8"/>
    <mergeCell ref="A9:H9"/>
    <mergeCell ref="A10:H10"/>
    <mergeCell ref="A34:H34"/>
    <mergeCell ref="A35:H35"/>
    <mergeCell ref="A12:B13"/>
    <mergeCell ref="C12:E12"/>
    <mergeCell ref="F12:H12"/>
  </mergeCells>
  <hyperlinks>
    <hyperlink ref="B16" location="Par829" display="Par829"/>
    <hyperlink ref="B19" location="Par830" display="Par830"/>
  </hyperlinks>
  <pageMargins left="0.7" right="0.7" top="0.75" bottom="0.75" header="0.3" footer="0.3"/>
  <pageSetup paperSize="9" scale="75" orientation="portrait" r:id="rId1"/>
  <rowBreaks count="1" manualBreakCount="1">
    <brk id="2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5</vt:i4>
      </vt:variant>
    </vt:vector>
  </HeadingPairs>
  <TitlesOfParts>
    <vt:vector size="13" baseType="lpstr">
      <vt:lpstr>инф</vt:lpstr>
      <vt:lpstr>а</vt:lpstr>
      <vt:lpstr>а.1.</vt:lpstr>
      <vt:lpstr>б</vt:lpstr>
      <vt:lpstr>в</vt:lpstr>
      <vt:lpstr>г</vt:lpstr>
      <vt:lpstr>д</vt:lpstr>
      <vt:lpstr>е</vt:lpstr>
      <vt:lpstr>а!Область_печати</vt:lpstr>
      <vt:lpstr>а.1.!Область_печати</vt:lpstr>
      <vt:lpstr>б!Область_печати</vt:lpstr>
      <vt:lpstr>е!Область_печати</vt:lpstr>
      <vt:lpstr>инф!Область_печати</vt:lpstr>
    </vt:vector>
  </TitlesOfParts>
  <Company>ОАО "ОЭЗ ППТ "Липецк"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vkhvorykh</dc:creator>
  <cp:lastModifiedBy>Чегодаева Виктория Александровна</cp:lastModifiedBy>
  <cp:lastPrinted>2025-08-28T13:41:23Z</cp:lastPrinted>
  <dcterms:created xsi:type="dcterms:W3CDTF">2015-09-22T13:11:16Z</dcterms:created>
  <dcterms:modified xsi:type="dcterms:W3CDTF">2026-09-04T07:54:01Z</dcterms:modified>
</cp:coreProperties>
</file>