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Энергетический_отдел_УЭ\РАСКРЫТИЕ ИНФОРМАЦИИ\ежемесячная\2014\качество\"/>
    </mc:Choice>
  </mc:AlternateContent>
  <bookViews>
    <workbookView xWindow="0" yWindow="0" windowWidth="28800" windowHeight="12420"/>
  </bookViews>
  <sheets>
    <sheet name="Ф 1.1." sheetId="10" r:id="rId1"/>
    <sheet name="Ф 1.2." sheetId="11" r:id="rId2"/>
    <sheet name="Ф 2.1." sheetId="12" r:id="rId3"/>
    <sheet name="Ф 2.2." sheetId="14" r:id="rId4"/>
    <sheet name="Ф 2.3." sheetId="13" r:id="rId5"/>
    <sheet name="Ф 4.1." sheetId="15" r:id="rId6"/>
    <sheet name="Ф 4.2." sheetId="16" r:id="rId7"/>
  </sheets>
  <definedNames>
    <definedName name="_xlnm.Print_Titles" localSheetId="2">'Ф 2.1.'!$23:$23</definedName>
    <definedName name="_xlnm.Print_Titles" localSheetId="3">'Ф 2.2.'!$9:$9</definedName>
    <definedName name="_xlnm.Print_Titles" localSheetId="4">'Ф 2.3.'!$9:$9</definedName>
    <definedName name="_xlnm.Print_Area" localSheetId="0">'Ф 1.1.'!$A$1:$FE$25</definedName>
    <definedName name="_xlnm.Print_Area" localSheetId="1">'Ф 1.2.'!$A$1:$DX$14</definedName>
    <definedName name="_xlnm.Print_Area" localSheetId="2">'Ф 2.1.'!$A$1:$DD$63</definedName>
    <definedName name="_xlnm.Print_Area" localSheetId="3">'Ф 2.2.'!$A$1:$DD$51</definedName>
    <definedName name="_xlnm.Print_Area" localSheetId="4">'Ф 2.3.'!$A$1:$DD$54</definedName>
    <definedName name="_xlnm.Print_Area" localSheetId="5">'Ф 4.1.'!$A$1:$FE$24</definedName>
    <definedName name="_xlnm.Print_Area" localSheetId="6">'Ф 4.2.'!$A$1:$DG$13</definedName>
  </definedNames>
  <calcPr calcId="152511"/>
</workbook>
</file>

<file path=xl/calcChain.xml><?xml version="1.0" encoding="utf-8"?>
<calcChain xmlns="http://schemas.openxmlformats.org/spreadsheetml/2006/main">
  <c r="BR45" i="14" l="1"/>
  <c r="BR44" i="14"/>
  <c r="CR44" i="14" s="1"/>
  <c r="BR41" i="14"/>
  <c r="CR41" i="14" s="1"/>
  <c r="BR39" i="14"/>
  <c r="CR39" i="14" s="1"/>
  <c r="CR37" i="14" s="1"/>
  <c r="BR35" i="14"/>
  <c r="CR35" i="14" s="1"/>
  <c r="CR34" i="14" s="1"/>
  <c r="BR32" i="14"/>
  <c r="BR31" i="14"/>
  <c r="CR31" i="14" s="1"/>
  <c r="BR29" i="14"/>
  <c r="BR28" i="14"/>
  <c r="CR28" i="14" s="1"/>
  <c r="BR14" i="14"/>
  <c r="CR14" i="14" s="1"/>
  <c r="BR12" i="14"/>
  <c r="CR12" i="14" s="1"/>
  <c r="CR10" i="14" l="1"/>
  <c r="CR47" i="14" s="1"/>
  <c r="BR34" i="13" l="1"/>
  <c r="BR33" i="13"/>
  <c r="BR29" i="13"/>
  <c r="CR29" i="13" s="1"/>
  <c r="BR24" i="13"/>
  <c r="CR24" i="13" s="1"/>
  <c r="BR22" i="13"/>
  <c r="CR22" i="13" s="1"/>
  <c r="BR20" i="13"/>
  <c r="CR20" i="13" s="1"/>
  <c r="BR18" i="13"/>
  <c r="BR16" i="13"/>
  <c r="CR16" i="13" s="1"/>
  <c r="BR14" i="13"/>
  <c r="CR14" i="13" s="1"/>
  <c r="BR10" i="13"/>
  <c r="CR10" i="13" s="1"/>
  <c r="BR31" i="13" l="1"/>
  <c r="CR31" i="13" s="1"/>
  <c r="CR27" i="13" s="1"/>
  <c r="CR12" i="13"/>
  <c r="CR47" i="13" l="1"/>
  <c r="BR56" i="12"/>
  <c r="CR56" i="12" s="1"/>
  <c r="BR54" i="12"/>
  <c r="CR54" i="12" s="1"/>
  <c r="BR49" i="12"/>
  <c r="CR49" i="12" s="1"/>
  <c r="BR47" i="12"/>
  <c r="CR47" i="12" s="1"/>
  <c r="BR45" i="12"/>
  <c r="CR45" i="12" s="1"/>
  <c r="BR42" i="12"/>
  <c r="CR42" i="12" s="1"/>
  <c r="BR40" i="12"/>
  <c r="CR40" i="12" s="1"/>
  <c r="BR38" i="12"/>
  <c r="CR38" i="12" s="1"/>
  <c r="BR34" i="12"/>
  <c r="BR33" i="12"/>
  <c r="BR32" i="12"/>
  <c r="BR31" i="12"/>
  <c r="BR28" i="12"/>
  <c r="CR28" i="12" s="1"/>
  <c r="BR26" i="12"/>
  <c r="CR26" i="12" s="1"/>
  <c r="CR52" i="12" l="1"/>
  <c r="CR24" i="12"/>
  <c r="CR36" i="12"/>
  <c r="CR59" i="12" l="1"/>
</calcChain>
</file>

<file path=xl/sharedStrings.xml><?xml version="1.0" encoding="utf-8"?>
<sst xmlns="http://schemas.openxmlformats.org/spreadsheetml/2006/main" count="352" uniqueCount="162">
  <si>
    <t xml:space="preserve"> год</t>
  </si>
  <si>
    <t xml:space="preserve">электросетевой организации за </t>
  </si>
  <si>
    <t>№</t>
  </si>
  <si>
    <t>Обосновывающие данные для расчета *</t>
  </si>
  <si>
    <t>Количество точек присоединения потребителей услуг к электрической сети электросетевой организации, шт.</t>
  </si>
  <si>
    <t>* В том числе на основе базы актов расследования технологических нарушений за соответствующий месяц.</t>
  </si>
  <si>
    <t>Форма 1.1 - Журнал учета текущей информации о прекращении передачи электрической энергии для потребителей услуг</t>
  </si>
  <si>
    <t>Продолжительность прекращения,
час.</t>
  </si>
  <si>
    <t>прекращения передачи электрической энергии по вине ОАО "ОЭЗ ППТ "Липецк" отсутствуют</t>
  </si>
  <si>
    <t>2013</t>
  </si>
  <si>
    <t>Форма 1.2 - Расчет показателя средней продолжительности прекращений передачи электрической энергии</t>
  </si>
  <si>
    <t>ОАО "ОЭЗ ППТ "Липецк"</t>
  </si>
  <si>
    <t>(наименование электросетевой организации)</t>
  </si>
  <si>
    <t>Максимальное за расчетный период</t>
  </si>
  <si>
    <t xml:space="preserve"> г. число точек присоединения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</si>
  <si>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  <charset val="204"/>
      </rPr>
      <t>пр</t>
    </r>
    <r>
      <rPr>
        <sz val="1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</si>
  <si>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</si>
  <si>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Приложение № 2</t>
  </si>
  <si>
    <t>к Методическим указаниям по расчету уровня надежности</t>
  </si>
  <si>
    <t>и качества поставляемых товаров и оказываемых услуг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</si>
  <si>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</si>
  <si>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</si>
  <si>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</si>
  <si>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 xml:space="preserve">ФОРМЫ, </t>
  </si>
  <si>
    <t>ИСПОЛЬЗУЕМЫЕ ДЛЯ РАСЧЕТА ЗНАЧЕНИЯ</t>
  </si>
  <si>
    <t>ПОКАЗАТЕЛЯ КАЧЕСТВА ОБСЛУЖИВАНИЯ ПОТРЕБИТЕЛЕЙ УСЛУГ</t>
  </si>
  <si>
    <t>ТЕРРИТОРИАЛЬНЫМИ СЕТЕВЫМИ ОРГАНИЗАЦИЯМИ</t>
  </si>
  <si>
    <t>Форма 2.1 - Расчет значения индикатора информативности</t>
  </si>
  <si>
    <t>ОАО "ОЭЗ ППТ "Липецк" факт 2013г.</t>
  </si>
  <si>
    <t>(наименование территориальной сетевой организации)</t>
  </si>
  <si>
    <t>Наименование параметра (критерия), характеризующего индикатор</t>
  </si>
  <si>
    <t>Значение</t>
  </si>
  <si>
    <t>Ф / П * 100, %</t>
  </si>
  <si>
    <t>Зависи-мость</t>
  </si>
  <si>
    <t>Оценочный балл</t>
  </si>
  <si>
    <t>факти-ческое
(Ф)</t>
  </si>
  <si>
    <t>плановое
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</si>
  <si>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</si>
  <si>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-</t>
  </si>
  <si>
    <t>в том числе, по критериям:</t>
  </si>
  <si>
    <t>1.1. Количество структурных</t>
  </si>
  <si>
    <t>прямая</t>
  </si>
  <si>
    <t>подразделений по работе с заявителями и потребителями услуг в процентном отношении к общему количеству структурных подразделений</t>
  </si>
  <si>
    <t>1.2. Количество утвержденных</t>
  </si>
  <si>
    <t>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</si>
  <si>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</si>
  <si>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</si>
  <si>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</si>
  <si>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</si>
  <si>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</si>
  <si>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</si>
  <si>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</si>
  <si>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2.1. Наличие единого телефонного</t>
  </si>
  <si>
    <t>номера для приема обращений потребителей услуг (наличие - 1, отсутствие - 0)</t>
  </si>
  <si>
    <t>2.2. Наличие информационно-</t>
  </si>
  <si>
    <t>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</si>
  <si>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</t>
  </si>
  <si>
    <t>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</si>
  <si>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</si>
  <si>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</si>
  <si>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</si>
  <si>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</si>
  <si>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</si>
  <si>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</si>
  <si>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</t>
  </si>
  <si>
    <t>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</si>
  <si>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</t>
  </si>
  <si>
    <t>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</si>
  <si>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
информативности</t>
  </si>
  <si>
    <t>Форма 2.3 - Расчет значения индикатора результативности обратной связи</t>
  </si>
  <si>
    <t>Наименование параметра (показателя), характеризующего индикатор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</si>
  <si>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</si>
  <si>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</si>
  <si>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</t>
  </si>
  <si>
    <t>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</si>
  <si>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</t>
  </si>
  <si>
    <t>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</si>
  <si>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</t>
  </si>
  <si>
    <t>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</si>
  <si>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 Количество обращений</t>
  </si>
  <si>
    <t>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</si>
  <si>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 xml:space="preserve">2.5. Количество отзывов и </t>
  </si>
  <si>
    <t>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</si>
  <si>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</t>
  </si>
  <si>
    <t>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</si>
  <si>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</si>
  <si>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</t>
  </si>
  <si>
    <t>времени принятия мер по результатам обращения потребителя услуг, дней</t>
  </si>
  <si>
    <t>3.2. Взаимодействие территориальной</t>
  </si>
  <si>
    <t>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</si>
  <si>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</si>
  <si>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</si>
  <si>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
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</si>
  <si>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</si>
  <si>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</si>
  <si>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</si>
  <si>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</t>
  </si>
  <si>
    <t>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</si>
  <si>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</t>
  </si>
  <si>
    <t>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</si>
  <si>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результативности обратной связи</t>
  </si>
  <si>
    <r>
      <t>_____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Расчет производится при наличии в территориальной сетевой организации Системы автоинформирования (голосовая, СМС и другим способом).</t>
    </r>
  </si>
  <si>
    <t>Образец</t>
  </si>
  <si>
    <t>Форма 2.2 - Расчет значения индикатора исполнительности</t>
  </si>
  <si>
    <t>ОАО "ОЭЗ ППТ "Липецк" факт 2013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</si>
  <si>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всего,</t>
  </si>
  <si>
    <t>1.1. Среднее время на подготовку</t>
  </si>
  <si>
    <t>и направление проекта договора на осуществление технологического присоединения заявителю, дней</t>
  </si>
  <si>
    <t>1.2. Среднее время на выполнение</t>
  </si>
  <si>
    <t>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</si>
  <si>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2. Соблюдение сроков по процедурам взаимодействия с потребителями услуг (заявителями) - всего,</t>
  </si>
  <si>
    <t>2.1. Среднее время, затраченное</t>
  </si>
  <si>
    <t>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</si>
  <si>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</t>
  </si>
  <si>
    <t>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</si>
  <si>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</si>
  <si>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</si>
  <si>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2.3. Количество случаев отказа от</t>
  </si>
  <si>
    <t>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</si>
  <si>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 Отсутствие (наличие) нарушений требований антимонопольного законодательства Российской Федерации, по критерию</t>
  </si>
  <si>
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оказания этих услуг, в процентах от общего количества поступивших заявок на технологическое присоединение</t>
  </si>
  <si>
    <t>4. 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</si>
  <si>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</si>
  <si>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</si>
  <si>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</si>
  <si>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</si>
  <si>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6.1. Наличие (отсутствие)</t>
  </si>
  <si>
    <t>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</si>
  <si>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</si>
  <si>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</si>
  <si>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7.1.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</si>
  <si>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 Итого по индикатору 
исполнительности</t>
  </si>
  <si>
    <t>Приложение № 4</t>
  </si>
  <si>
    <t>ФОРМА, ИСПОЛЬЗУЕМАЯ ДЛЯ РАСЧЕТА ОБОБЩЕННОГО ПОКАЗАТЕЛЯ УРОВНЯ НАДЕЖНОСТИ
И КАЧЕСТВА ОКАЗЫВАЕМЫХ УСЛУГ</t>
  </si>
  <si>
    <t>Форма 4.1 - Показатели уровня надежности и уровня качества оказываемых услуг электросетевой организации</t>
  </si>
  <si>
    <t>Наименование показателя</t>
  </si>
  <si>
    <t>№ формулы Методических указаний</t>
  </si>
  <si>
    <t>(1)</t>
  </si>
  <si>
    <r>
      <t>Показатель уровня качества оказываемых услуг организации по управлению единой национальной (общероссийской) электрической сетью, П</t>
    </r>
    <r>
      <rPr>
        <vertAlign val="subscript"/>
        <sz val="11"/>
        <rFont val="Times New Roman"/>
        <family val="1"/>
        <charset val="204"/>
      </rPr>
      <t>тпр</t>
    </r>
  </si>
  <si>
    <t>(2)</t>
  </si>
  <si>
    <r>
      <t>Показатель уровня качества оказываемых услуг территориальной сетевой организации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</si>
  <si>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(3)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</si>
  <si>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</si>
  <si>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(4), (4.1)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</si>
  <si>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</si>
  <si>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</si>
  <si>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</si>
  <si>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 xml:space="preserve">п. 5.1 Методических указаний </t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</si>
  <si>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</si>
  <si>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(территориальной сетевой организации)</t>
    </r>
  </si>
  <si>
    <t>Форма 4.2 - Расчет обобщенного показателя уровня надежности и качества оказываемых услуг</t>
  </si>
  <si>
    <t>Наименование</t>
  </si>
  <si>
    <t>1. коэффициент значимости показателя уровня надежности оказываемых услуг, α</t>
  </si>
  <si>
    <t>Для организации
по управлению единой национальной (общероссийской) электрической сетью:
α = 0,75
Для территориальной сетевой организации:
α = 0,65</t>
  </si>
  <si>
    <t>2. коэффициент значимости показателя уровня качества оказываемых услуг, β</t>
  </si>
  <si>
    <r>
      <t>3.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</si>
  <si>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>п. 5.1</t>
  </si>
  <si>
    <r>
      <t>4. 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</si>
  <si>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 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</si>
  <si>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(5)</t>
  </si>
  <si>
    <t>Первый заместитель генерального директора                                                   М.А.Хаустов</t>
  </si>
  <si>
    <t>Исп. Савенков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</si>
</sst>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left"/>
    </xf>
    <xf numFmtId="0" fontId="1" fillId="0" borderId="7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/>
    </xf>
    <xf numFmtId="0" fontId="1" fillId="0" borderId="10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6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 wrapText="1" indent="2"/>
    </xf>
    <xf numFmtId="0" fontId="1" fillId="0" borderId="8" xfId="0" applyFont="1" applyBorder="1" applyAlignment="1">
      <alignment horizontal="left" wrapText="1" indent="2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left" indent="2"/>
    </xf>
    <xf numFmtId="0" fontId="1" fillId="0" borderId="8" xfId="0" applyFont="1" applyBorder="1" applyAlignment="1">
      <alignment horizontal="left" indent="2"/>
    </xf>
    <xf numFmtId="165" fontId="1" fillId="0" borderId="3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25"/>
  <sheetViews>
    <sheetView tabSelected="1" view="pageBreakPreview" zoomScaleNormal="100" workbookViewId="0">
      <selection activeCell="DW23" sqref="DW23"/>
    </sheetView>
  </sheetViews>
  <sheetFormatPr defaultColWidth="0.85546875" defaultRowHeight="15" x14ac:dyDescent="0.25"/>
  <cols>
    <col min="1" max="16384" width="0.85546875" style="2"/>
  </cols>
  <sheetData>
    <row r="1" spans="1:161" s="9" customFormat="1" ht="12" customHeight="1" x14ac:dyDescent="0.2"/>
    <row r="2" spans="1:161" s="1" customFormat="1" ht="6" customHeight="1" x14ac:dyDescent="0.25"/>
    <row r="3" spans="1:161" s="6" customFormat="1" ht="15.7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</row>
    <row r="4" spans="1:161" s="6" customFormat="1" ht="15.75" x14ac:dyDescent="0.25">
      <c r="CO4" s="7" t="s">
        <v>1</v>
      </c>
      <c r="CP4" s="17" t="s">
        <v>9</v>
      </c>
      <c r="CQ4" s="17"/>
      <c r="CR4" s="17"/>
      <c r="CS4" s="17"/>
      <c r="CT4" s="17"/>
      <c r="CU4" s="17"/>
      <c r="CV4" s="17"/>
      <c r="CW4" s="17"/>
      <c r="CX4" s="6" t="s">
        <v>0</v>
      </c>
    </row>
    <row r="5" spans="1:161" s="1" customFormat="1" ht="6" customHeight="1" x14ac:dyDescent="0.25"/>
    <row r="6" spans="1:161" s="1" customFormat="1" ht="13.5" customHeight="1" x14ac:dyDescent="0.25">
      <c r="FE6" s="5"/>
    </row>
    <row r="7" spans="1:161" s="1" customFormat="1" ht="45.75" customHeight="1" x14ac:dyDescent="0.25">
      <c r="A7" s="21" t="s">
        <v>2</v>
      </c>
      <c r="B7" s="21"/>
      <c r="C7" s="21"/>
      <c r="D7" s="21"/>
      <c r="E7" s="21"/>
      <c r="F7" s="21"/>
      <c r="G7" s="21"/>
      <c r="H7" s="21" t="s">
        <v>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0" t="s">
        <v>7</v>
      </c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13" t="s">
        <v>4</v>
      </c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5"/>
    </row>
    <row r="8" spans="1:161" s="1" customFormat="1" x14ac:dyDescent="0.25">
      <c r="A8" s="18">
        <v>1</v>
      </c>
      <c r="B8" s="18"/>
      <c r="C8" s="18"/>
      <c r="D8" s="18"/>
      <c r="E8" s="18"/>
      <c r="F8" s="18"/>
      <c r="G8" s="18"/>
      <c r="H8" s="18">
        <v>2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>
        <v>3</v>
      </c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>
        <v>4</v>
      </c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</row>
    <row r="9" spans="1:161" s="1" customFormat="1" ht="30" customHeight="1" x14ac:dyDescent="0.25">
      <c r="A9" s="19">
        <v>1</v>
      </c>
      <c r="B9" s="19"/>
      <c r="C9" s="19"/>
      <c r="D9" s="19"/>
      <c r="E9" s="19"/>
      <c r="F9" s="19"/>
      <c r="G9" s="19"/>
      <c r="H9" s="157" t="s">
        <v>8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158"/>
      <c r="BJ9" s="164">
        <v>0</v>
      </c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6"/>
      <c r="DH9" s="164">
        <v>42</v>
      </c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165"/>
      <c r="DZ9" s="165"/>
      <c r="EA9" s="165"/>
      <c r="EB9" s="165"/>
      <c r="EC9" s="165"/>
      <c r="ED9" s="165"/>
      <c r="EE9" s="165"/>
      <c r="EF9" s="165"/>
      <c r="EG9" s="165"/>
      <c r="EH9" s="165"/>
      <c r="EI9" s="165"/>
      <c r="EJ9" s="165"/>
      <c r="EK9" s="165"/>
      <c r="EL9" s="165"/>
      <c r="EM9" s="165"/>
      <c r="EN9" s="165"/>
      <c r="EO9" s="165"/>
      <c r="EP9" s="165"/>
      <c r="EQ9" s="165"/>
      <c r="ER9" s="165"/>
      <c r="ES9" s="165"/>
      <c r="ET9" s="165"/>
      <c r="EU9" s="165"/>
      <c r="EV9" s="165"/>
      <c r="EW9" s="165"/>
      <c r="EX9" s="165"/>
      <c r="EY9" s="165"/>
      <c r="EZ9" s="165"/>
      <c r="FA9" s="165"/>
      <c r="FB9" s="165"/>
      <c r="FC9" s="165"/>
      <c r="FD9" s="165"/>
      <c r="FE9" s="166"/>
    </row>
    <row r="10" spans="1:161" s="1" customFormat="1" ht="15" customHeight="1" x14ac:dyDescent="0.25">
      <c r="A10" s="19">
        <v>2</v>
      </c>
      <c r="B10" s="19"/>
      <c r="C10" s="19"/>
      <c r="D10" s="19"/>
      <c r="E10" s="19"/>
      <c r="F10" s="19"/>
      <c r="G10" s="19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1"/>
      <c r="BJ10" s="167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9"/>
      <c r="DH10" s="167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168"/>
      <c r="FE10" s="169"/>
    </row>
    <row r="11" spans="1:161" s="1" customFormat="1" ht="15" customHeight="1" x14ac:dyDescent="0.25">
      <c r="A11" s="19">
        <v>3</v>
      </c>
      <c r="B11" s="19"/>
      <c r="C11" s="19"/>
      <c r="D11" s="19"/>
      <c r="E11" s="19"/>
      <c r="F11" s="19"/>
      <c r="G11" s="19"/>
      <c r="H11" s="159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1"/>
      <c r="BJ11" s="167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9"/>
      <c r="DH11" s="167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9"/>
    </row>
    <row r="12" spans="1:161" s="1" customFormat="1" ht="15" customHeight="1" x14ac:dyDescent="0.25">
      <c r="A12" s="19">
        <v>4</v>
      </c>
      <c r="B12" s="19"/>
      <c r="C12" s="19"/>
      <c r="D12" s="19"/>
      <c r="E12" s="19"/>
      <c r="F12" s="19"/>
      <c r="G12" s="19"/>
      <c r="H12" s="159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1"/>
      <c r="BJ12" s="167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9"/>
      <c r="DH12" s="167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168"/>
      <c r="FE12" s="169"/>
    </row>
    <row r="13" spans="1:161" s="1" customFormat="1" ht="15" customHeight="1" x14ac:dyDescent="0.25">
      <c r="A13" s="19">
        <v>5</v>
      </c>
      <c r="B13" s="19"/>
      <c r="C13" s="19"/>
      <c r="D13" s="19"/>
      <c r="E13" s="19"/>
      <c r="F13" s="19"/>
      <c r="G13" s="19"/>
      <c r="H13" s="159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1"/>
      <c r="BJ13" s="167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9"/>
      <c r="DH13" s="167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9"/>
    </row>
    <row r="14" spans="1:161" s="1" customFormat="1" ht="15" customHeight="1" x14ac:dyDescent="0.25">
      <c r="A14" s="19">
        <v>6</v>
      </c>
      <c r="B14" s="19"/>
      <c r="C14" s="19"/>
      <c r="D14" s="19"/>
      <c r="E14" s="19"/>
      <c r="F14" s="19"/>
      <c r="G14" s="19"/>
      <c r="H14" s="159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1"/>
      <c r="BJ14" s="167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9"/>
      <c r="DH14" s="167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168"/>
      <c r="FE14" s="169"/>
    </row>
    <row r="15" spans="1:161" s="1" customFormat="1" ht="15" customHeight="1" x14ac:dyDescent="0.25">
      <c r="A15" s="19">
        <v>7</v>
      </c>
      <c r="B15" s="19"/>
      <c r="C15" s="19"/>
      <c r="D15" s="19"/>
      <c r="E15" s="19"/>
      <c r="F15" s="19"/>
      <c r="G15" s="19"/>
      <c r="H15" s="159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1"/>
      <c r="BJ15" s="167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9"/>
      <c r="DH15" s="167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168"/>
      <c r="FE15" s="169"/>
    </row>
    <row r="16" spans="1:161" s="1" customFormat="1" ht="15" customHeight="1" x14ac:dyDescent="0.25">
      <c r="A16" s="19">
        <v>8</v>
      </c>
      <c r="B16" s="19"/>
      <c r="C16" s="19"/>
      <c r="D16" s="19"/>
      <c r="E16" s="19"/>
      <c r="F16" s="19"/>
      <c r="G16" s="19"/>
      <c r="H16" s="159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1"/>
      <c r="BJ16" s="167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9"/>
      <c r="DH16" s="167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168"/>
      <c r="FE16" s="169"/>
    </row>
    <row r="17" spans="1:161" s="1" customFormat="1" ht="15" customHeight="1" x14ac:dyDescent="0.25">
      <c r="A17" s="19">
        <v>9</v>
      </c>
      <c r="B17" s="19"/>
      <c r="C17" s="19"/>
      <c r="D17" s="19"/>
      <c r="E17" s="19"/>
      <c r="F17" s="19"/>
      <c r="G17" s="19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1"/>
      <c r="BJ17" s="167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9"/>
      <c r="DH17" s="167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168"/>
      <c r="FE17" s="169"/>
    </row>
    <row r="18" spans="1:161" s="1" customFormat="1" ht="15" customHeight="1" x14ac:dyDescent="0.25">
      <c r="A18" s="19">
        <v>10</v>
      </c>
      <c r="B18" s="19"/>
      <c r="C18" s="19"/>
      <c r="D18" s="19"/>
      <c r="E18" s="19"/>
      <c r="F18" s="19"/>
      <c r="G18" s="19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1"/>
      <c r="BJ18" s="167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9"/>
      <c r="DH18" s="167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168"/>
      <c r="FE18" s="169"/>
    </row>
    <row r="19" spans="1:161" s="1" customFormat="1" ht="15" customHeight="1" x14ac:dyDescent="0.25">
      <c r="A19" s="19">
        <v>11</v>
      </c>
      <c r="B19" s="19"/>
      <c r="C19" s="19"/>
      <c r="D19" s="19"/>
      <c r="E19" s="19"/>
      <c r="F19" s="19"/>
      <c r="G19" s="19"/>
      <c r="H19" s="159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1"/>
      <c r="BJ19" s="167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9"/>
      <c r="DH19" s="167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168"/>
      <c r="FE19" s="169"/>
    </row>
    <row r="20" spans="1:161" s="1" customFormat="1" ht="15" customHeight="1" x14ac:dyDescent="0.25">
      <c r="A20" s="19">
        <v>12</v>
      </c>
      <c r="B20" s="19"/>
      <c r="C20" s="19"/>
      <c r="D20" s="19"/>
      <c r="E20" s="19"/>
      <c r="F20" s="19"/>
      <c r="G20" s="19"/>
      <c r="H20" s="162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163"/>
      <c r="BJ20" s="170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2"/>
      <c r="DH20" s="170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2"/>
    </row>
    <row r="21" spans="1:161" s="1" customFormat="1" x14ac:dyDescent="0.25"/>
    <row r="22" spans="1:161" s="1" customFormat="1" ht="15.75" x14ac:dyDescent="0.25">
      <c r="A22" s="155" t="s">
        <v>160</v>
      </c>
    </row>
    <row r="23" spans="1:161" s="1" customFormat="1" ht="15.75" x14ac:dyDescent="0.25">
      <c r="A23" s="155"/>
    </row>
    <row r="24" spans="1:161" s="1" customFormat="1" ht="15.75" x14ac:dyDescent="0.25">
      <c r="A24" s="156" t="s">
        <v>161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161" s="1" customFormat="1" ht="15.75" customHeight="1" x14ac:dyDescent="0.25">
      <c r="F25" s="3" t="s">
        <v>5</v>
      </c>
    </row>
  </sheetData>
  <mergeCells count="25">
    <mergeCell ref="A19:G19"/>
    <mergeCell ref="A20:G20"/>
    <mergeCell ref="A15:G15"/>
    <mergeCell ref="A16:G16"/>
    <mergeCell ref="A17:G17"/>
    <mergeCell ref="A18:G18"/>
    <mergeCell ref="A11:G11"/>
    <mergeCell ref="A12:G12"/>
    <mergeCell ref="A13:G13"/>
    <mergeCell ref="A14:G14"/>
    <mergeCell ref="A7:G7"/>
    <mergeCell ref="A8:G8"/>
    <mergeCell ref="A9:G9"/>
    <mergeCell ref="A10:G10"/>
    <mergeCell ref="H7:BI7"/>
    <mergeCell ref="H8:BI8"/>
    <mergeCell ref="H9:BI20"/>
    <mergeCell ref="BJ7:DG7"/>
    <mergeCell ref="BJ8:DG8"/>
    <mergeCell ref="BJ9:DG20"/>
    <mergeCell ref="DH9:FE20"/>
    <mergeCell ref="DH7:FE7"/>
    <mergeCell ref="A3:FE3"/>
    <mergeCell ref="CP4:CW4"/>
    <mergeCell ref="DH8:FE8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4"/>
  <sheetViews>
    <sheetView view="pageBreakPreview" zoomScaleNormal="100" workbookViewId="0">
      <selection activeCell="DW23" sqref="DW23"/>
    </sheetView>
  </sheetViews>
  <sheetFormatPr defaultColWidth="0.85546875" defaultRowHeight="15" x14ac:dyDescent="0.25"/>
  <cols>
    <col min="1" max="16384" width="0.85546875" style="2"/>
  </cols>
  <sheetData>
    <row r="1" spans="1:128" s="1" customFormat="1" x14ac:dyDescent="0.25">
      <c r="DX1" s="5"/>
    </row>
    <row r="2" spans="1:128" s="1" customFormat="1" x14ac:dyDescent="0.25">
      <c r="DX2" s="5"/>
    </row>
    <row r="3" spans="1:128" s="6" customFormat="1" ht="15.75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</row>
    <row r="4" spans="1:128" s="1" customForma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s="12" t="s">
        <v>11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</row>
    <row r="5" spans="1:128" s="3" customFormat="1" ht="12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AA5" s="23" t="s">
        <v>12</v>
      </c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</row>
    <row r="6" spans="1:128" s="1" customFormat="1" ht="13.5" customHeight="1" x14ac:dyDescent="0.25"/>
    <row r="7" spans="1:128" s="1" customFormat="1" x14ac:dyDescent="0.25">
      <c r="A7" s="24"/>
      <c r="B7" s="25" t="s">
        <v>13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6" t="s">
        <v>9</v>
      </c>
      <c r="AO7" s="26"/>
      <c r="AP7" s="26"/>
      <c r="AQ7" s="26"/>
      <c r="AR7" s="26"/>
      <c r="AS7" s="26"/>
      <c r="AT7" s="26"/>
      <c r="AU7" s="26"/>
      <c r="AV7" s="25" t="s">
        <v>14</v>
      </c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7"/>
      <c r="CU7" s="28"/>
      <c r="CV7" s="29">
        <v>42</v>
      </c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30"/>
    </row>
    <row r="8" spans="1:128" s="1" customFormat="1" x14ac:dyDescent="0.25">
      <c r="A8" s="3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32"/>
      <c r="CU8" s="33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5"/>
    </row>
    <row r="9" spans="1:128" s="1" customFormat="1" ht="16.5" x14ac:dyDescent="0.25">
      <c r="A9" s="36"/>
      <c r="B9" s="37" t="s">
        <v>15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9"/>
      <c r="CU9" s="36"/>
      <c r="CV9" s="40">
        <v>0</v>
      </c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39"/>
    </row>
    <row r="10" spans="1:128" s="1" customFormat="1" ht="16.5" x14ac:dyDescent="0.25">
      <c r="A10" s="36"/>
      <c r="B10" s="37" t="s">
        <v>16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9"/>
      <c r="CU10" s="36"/>
      <c r="CV10" s="40">
        <v>0</v>
      </c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39"/>
    </row>
    <row r="12" spans="1:128" ht="15.75" x14ac:dyDescent="0.25">
      <c r="A12" s="155" t="s">
        <v>160</v>
      </c>
    </row>
    <row r="13" spans="1:128" ht="15.75" x14ac:dyDescent="0.25">
      <c r="A13" s="155"/>
    </row>
    <row r="14" spans="1:128" ht="15.75" x14ac:dyDescent="0.25">
      <c r="A14" s="156" t="s">
        <v>161</v>
      </c>
    </row>
  </sheetData>
  <mergeCells count="7">
    <mergeCell ref="CV10:DW10"/>
    <mergeCell ref="A3:DX3"/>
    <mergeCell ref="AA4:CX4"/>
    <mergeCell ref="AA5:CX5"/>
    <mergeCell ref="AN7:AU7"/>
    <mergeCell ref="CV7:DW8"/>
    <mergeCell ref="CV9:DW9"/>
  </mergeCells>
  <pageMargins left="1.5748031496062993" right="0.59055118110236227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63"/>
  <sheetViews>
    <sheetView view="pageBreakPreview" topLeftCell="A51" zoomScaleNormal="100" workbookViewId="0">
      <selection activeCell="DW23" sqref="DW23"/>
    </sheetView>
  </sheetViews>
  <sheetFormatPr defaultColWidth="0.85546875" defaultRowHeight="15" x14ac:dyDescent="0.25"/>
  <cols>
    <col min="1" max="16384" width="0.85546875" style="2"/>
  </cols>
  <sheetData>
    <row r="1" spans="1:108" s="3" customFormat="1" ht="12" customHeight="1" x14ac:dyDescent="0.2">
      <c r="BG1" s="3" t="s">
        <v>17</v>
      </c>
    </row>
    <row r="2" spans="1:108" s="3" customFormat="1" ht="12" x14ac:dyDescent="0.2">
      <c r="BG2" s="3" t="s">
        <v>18</v>
      </c>
    </row>
    <row r="3" spans="1:108" s="3" customFormat="1" ht="12" x14ac:dyDescent="0.2">
      <c r="BG3" s="3" t="s">
        <v>19</v>
      </c>
    </row>
    <row r="4" spans="1:108" s="41" customFormat="1" ht="12" x14ac:dyDescent="0.2">
      <c r="BG4" s="3" t="s">
        <v>20</v>
      </c>
    </row>
    <row r="5" spans="1:108" s="41" customFormat="1" ht="12" x14ac:dyDescent="0.2">
      <c r="BG5" s="3" t="s">
        <v>21</v>
      </c>
    </row>
    <row r="6" spans="1:108" s="41" customFormat="1" ht="12" x14ac:dyDescent="0.2">
      <c r="BG6" s="3" t="s">
        <v>22</v>
      </c>
    </row>
    <row r="7" spans="1:108" s="41" customFormat="1" ht="6" customHeight="1" x14ac:dyDescent="0.2">
      <c r="BG7" s="3"/>
    </row>
    <row r="8" spans="1:108" s="9" customFormat="1" ht="11.25" x14ac:dyDescent="0.2"/>
    <row r="9" spans="1:108" s="41" customFormat="1" ht="15" customHeight="1" x14ac:dyDescent="0.2"/>
    <row r="10" spans="1:108" s="43" customFormat="1" ht="15.75" x14ac:dyDescent="0.25">
      <c r="A10" s="42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</row>
    <row r="11" spans="1:108" s="43" customFormat="1" ht="15" customHeight="1" x14ac:dyDescent="0.25">
      <c r="A11" s="42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</row>
    <row r="12" spans="1:108" s="43" customFormat="1" ht="15" customHeight="1" x14ac:dyDescent="0.25">
      <c r="A12" s="42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</row>
    <row r="13" spans="1:108" s="43" customFormat="1" ht="15" customHeight="1" x14ac:dyDescent="0.25">
      <c r="A13" s="42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</row>
    <row r="14" spans="1:108" ht="8.25" customHeight="1" x14ac:dyDescent="0.25"/>
    <row r="15" spans="1:108" x14ac:dyDescent="0.25">
      <c r="DD15" s="44"/>
    </row>
    <row r="16" spans="1:108" ht="12" customHeight="1" x14ac:dyDescent="0.25"/>
    <row r="17" spans="1:108" ht="15.75" x14ac:dyDescent="0.25">
      <c r="A17" s="42" t="s">
        <v>27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</row>
    <row r="18" spans="1:108" s="45" customFormat="1" ht="16.5" customHeight="1" x14ac:dyDescent="0.25">
      <c r="K18" s="46" t="s">
        <v>28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</row>
    <row r="19" spans="1:108" s="47" customFormat="1" ht="13.5" customHeight="1" x14ac:dyDescent="0.2">
      <c r="K19" s="48" t="s">
        <v>29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</row>
    <row r="20" spans="1:108" ht="3.75" customHeight="1" x14ac:dyDescent="0.25"/>
    <row r="21" spans="1:108" s="55" customFormat="1" x14ac:dyDescent="0.2">
      <c r="A21" s="49" t="s">
        <v>30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1"/>
      <c r="AT21" s="52" t="s">
        <v>31</v>
      </c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4"/>
      <c r="BR21" s="49" t="s">
        <v>32</v>
      </c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1"/>
      <c r="CE21" s="49" t="s">
        <v>33</v>
      </c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1"/>
      <c r="CR21" s="49" t="s">
        <v>34</v>
      </c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1"/>
    </row>
    <row r="22" spans="1:108" s="55" customFormat="1" ht="45.7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8"/>
      <c r="AT22" s="52" t="s">
        <v>35</v>
      </c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4"/>
      <c r="BF22" s="52" t="s">
        <v>36</v>
      </c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4"/>
      <c r="BR22" s="56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8"/>
      <c r="CE22" s="56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8"/>
      <c r="CR22" s="56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8"/>
    </row>
    <row r="23" spans="1:108" s="62" customFormat="1" x14ac:dyDescent="0.2">
      <c r="A23" s="59">
        <v>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1"/>
      <c r="AT23" s="59">
        <v>2</v>
      </c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1"/>
      <c r="BF23" s="59">
        <v>3</v>
      </c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1"/>
      <c r="BR23" s="59">
        <v>4</v>
      </c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1"/>
      <c r="CE23" s="59">
        <v>5</v>
      </c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1"/>
      <c r="CR23" s="59">
        <v>6</v>
      </c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1"/>
    </row>
    <row r="24" spans="1:108" ht="72.75" customHeight="1" x14ac:dyDescent="0.25">
      <c r="A24" s="63"/>
      <c r="B24" s="64" t="s">
        <v>37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5"/>
      <c r="AT24" s="66" t="s">
        <v>38</v>
      </c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8"/>
      <c r="BF24" s="66" t="s">
        <v>38</v>
      </c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8"/>
      <c r="BR24" s="69" t="s">
        <v>38</v>
      </c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1"/>
      <c r="CE24" s="69" t="s">
        <v>38</v>
      </c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1"/>
      <c r="CR24" s="66">
        <f>(CR26+CR28)/2</f>
        <v>2</v>
      </c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8"/>
    </row>
    <row r="25" spans="1:108" x14ac:dyDescent="0.25">
      <c r="A25" s="63"/>
      <c r="B25" s="64" t="s">
        <v>39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5"/>
      <c r="AT25" s="66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8"/>
      <c r="BF25" s="66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8"/>
      <c r="BR25" s="69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1"/>
      <c r="CE25" s="69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1"/>
      <c r="CR25" s="69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1"/>
    </row>
    <row r="26" spans="1:108" s="81" customFormat="1" x14ac:dyDescent="0.25">
      <c r="A26" s="72"/>
      <c r="B26" s="73" t="s">
        <v>40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4"/>
      <c r="AT26" s="75">
        <v>8.6999999999999993</v>
      </c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7"/>
      <c r="BF26" s="75">
        <v>8.6999999999999993</v>
      </c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7"/>
      <c r="BR26" s="78">
        <f>IF(BF26=0,100,AT26/BF26*100)</f>
        <v>100</v>
      </c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80"/>
      <c r="CE26" s="78" t="s">
        <v>41</v>
      </c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80"/>
      <c r="CR26" s="78">
        <f>IF(BR26&lt;80,3,IF(BR26&gt;120,1,IF(BR26&gt;=80,2,0)))</f>
        <v>2</v>
      </c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80"/>
    </row>
    <row r="27" spans="1:108" ht="57.75" customHeight="1" x14ac:dyDescent="0.25">
      <c r="A27" s="82"/>
      <c r="B27" s="83" t="s">
        <v>42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4"/>
      <c r="AT27" s="85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7"/>
      <c r="BF27" s="85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7"/>
      <c r="BR27" s="88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90"/>
      <c r="CE27" s="88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90"/>
      <c r="CR27" s="88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90"/>
    </row>
    <row r="28" spans="1:108" s="81" customFormat="1" x14ac:dyDescent="0.25">
      <c r="A28" s="72"/>
      <c r="B28" s="73" t="s">
        <v>43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4"/>
      <c r="AT28" s="75">
        <v>7</v>
      </c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7"/>
      <c r="BF28" s="75">
        <v>7</v>
      </c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7"/>
      <c r="BR28" s="78">
        <f>IF(BF28=0,100,AT28/BF28*100)</f>
        <v>100</v>
      </c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80"/>
      <c r="CE28" s="78" t="s">
        <v>41</v>
      </c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80"/>
      <c r="CR28" s="78">
        <f>IF(BR28&lt;80,3,IF(BR28&gt;120,1,IF(BR28&gt;=80,2,0)))</f>
        <v>2</v>
      </c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80"/>
    </row>
    <row r="29" spans="1:108" ht="71.25" customHeight="1" x14ac:dyDescent="0.25">
      <c r="A29" s="82"/>
      <c r="B29" s="83" t="s">
        <v>44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4"/>
      <c r="AT29" s="85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7"/>
      <c r="BF29" s="85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7"/>
      <c r="BR29" s="88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90"/>
      <c r="CE29" s="88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90"/>
      <c r="CR29" s="88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90"/>
    </row>
    <row r="30" spans="1:108" x14ac:dyDescent="0.25">
      <c r="A30" s="63"/>
      <c r="B30" s="64" t="s">
        <v>45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5"/>
      <c r="AT30" s="66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8"/>
      <c r="BF30" s="66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8"/>
      <c r="BR30" s="69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1"/>
      <c r="CE30" s="69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1"/>
      <c r="CR30" s="69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1"/>
    </row>
    <row r="31" spans="1:108" ht="42.75" customHeight="1" x14ac:dyDescent="0.25">
      <c r="A31" s="63"/>
      <c r="B31" s="64" t="s">
        <v>46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5"/>
      <c r="AT31" s="66">
        <v>1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8"/>
      <c r="BF31" s="66">
        <v>1</v>
      </c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8"/>
      <c r="BR31" s="69">
        <f>IF(BF31=0,100,AT31/BF31*100)</f>
        <v>100</v>
      </c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1"/>
      <c r="CE31" s="69" t="s">
        <v>38</v>
      </c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1"/>
      <c r="CR31" s="69" t="s">
        <v>38</v>
      </c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1"/>
    </row>
    <row r="32" spans="1:108" ht="57.75" customHeight="1" x14ac:dyDescent="0.25">
      <c r="A32" s="63"/>
      <c r="B32" s="64" t="s">
        <v>47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5"/>
      <c r="AT32" s="66">
        <v>1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8"/>
      <c r="BF32" s="66">
        <v>1</v>
      </c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  <c r="BR32" s="69">
        <f>IF(BF32=0,100,AT32/BF32*100)</f>
        <v>100</v>
      </c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1"/>
      <c r="CE32" s="69" t="s">
        <v>38</v>
      </c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1"/>
      <c r="CR32" s="69" t="s">
        <v>38</v>
      </c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1"/>
    </row>
    <row r="33" spans="1:108" ht="42.75" customHeight="1" x14ac:dyDescent="0.25">
      <c r="A33" s="63"/>
      <c r="B33" s="64" t="s">
        <v>48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5"/>
      <c r="AT33" s="66">
        <v>4</v>
      </c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8"/>
      <c r="BF33" s="66">
        <v>4</v>
      </c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  <c r="BR33" s="69">
        <f>IF(BF33=0,100,AT33/BF33*100)</f>
        <v>100</v>
      </c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1"/>
      <c r="CE33" s="69" t="s">
        <v>38</v>
      </c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1"/>
      <c r="CR33" s="69" t="s">
        <v>38</v>
      </c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1"/>
    </row>
    <row r="34" spans="1:108" ht="57.75" customHeight="1" x14ac:dyDescent="0.25">
      <c r="A34" s="63"/>
      <c r="B34" s="64" t="s">
        <v>49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5"/>
      <c r="AT34" s="66">
        <v>1</v>
      </c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8"/>
      <c r="BF34" s="66">
        <v>1</v>
      </c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8"/>
      <c r="BR34" s="69">
        <f>IF(BF34=0,100,AT34/BF34*100)</f>
        <v>100</v>
      </c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1"/>
      <c r="CE34" s="69" t="s">
        <v>38</v>
      </c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1"/>
      <c r="CR34" s="69" t="s">
        <v>38</v>
      </c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1"/>
    </row>
    <row r="35" spans="1:108" ht="16.5" customHeight="1" x14ac:dyDescent="0.2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5"/>
      <c r="AT35" s="66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8"/>
      <c r="BF35" s="66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8"/>
      <c r="BR35" s="69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1"/>
      <c r="CE35" s="69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1"/>
      <c r="CR35" s="69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1"/>
    </row>
    <row r="36" spans="1:108" ht="57.75" customHeight="1" x14ac:dyDescent="0.25">
      <c r="A36" s="63"/>
      <c r="B36" s="64" t="s">
        <v>50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5"/>
      <c r="AT36" s="66" t="s">
        <v>38</v>
      </c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8"/>
      <c r="BF36" s="66" t="s">
        <v>38</v>
      </c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8"/>
      <c r="BR36" s="69" t="s">
        <v>38</v>
      </c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1"/>
      <c r="CE36" s="69" t="s">
        <v>38</v>
      </c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1"/>
      <c r="CR36" s="66">
        <f>(CR38+CR40+CR42)/3</f>
        <v>2</v>
      </c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8"/>
    </row>
    <row r="37" spans="1:108" x14ac:dyDescent="0.25">
      <c r="A37" s="63"/>
      <c r="B37" s="64" t="s">
        <v>51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5"/>
      <c r="AT37" s="66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8"/>
      <c r="BF37" s="66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8"/>
      <c r="BR37" s="69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1"/>
      <c r="CE37" s="69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1"/>
      <c r="CR37" s="69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1"/>
    </row>
    <row r="38" spans="1:108" s="81" customFormat="1" x14ac:dyDescent="0.25">
      <c r="A38" s="72"/>
      <c r="B38" s="73" t="s">
        <v>52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4"/>
      <c r="AT38" s="75">
        <v>1</v>
      </c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7"/>
      <c r="BF38" s="75">
        <v>1</v>
      </c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7"/>
      <c r="BR38" s="78">
        <f>IF(BF38=0,100,AT38/BF38*100)</f>
        <v>100</v>
      </c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80"/>
      <c r="CE38" s="78" t="s">
        <v>41</v>
      </c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80"/>
      <c r="CR38" s="78">
        <f>IF(BR38&lt;80,3,IF(BR38&gt;120,1,IF(BR38&gt;=80,2,0)))</f>
        <v>2</v>
      </c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80"/>
    </row>
    <row r="39" spans="1:108" ht="42.75" customHeight="1" x14ac:dyDescent="0.25">
      <c r="A39" s="82"/>
      <c r="B39" s="83" t="s">
        <v>53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4"/>
      <c r="AT39" s="85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7"/>
      <c r="BF39" s="85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7"/>
      <c r="BR39" s="88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90"/>
      <c r="CE39" s="88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90"/>
      <c r="CR39" s="88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90"/>
    </row>
    <row r="40" spans="1:108" s="81" customFormat="1" x14ac:dyDescent="0.25">
      <c r="A40" s="72"/>
      <c r="B40" s="73" t="s">
        <v>54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4"/>
      <c r="AT40" s="75">
        <v>0</v>
      </c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7"/>
      <c r="BF40" s="75">
        <v>0</v>
      </c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7"/>
      <c r="BR40" s="78">
        <f>IF(BF40=0,100,AT40/BF40*100)</f>
        <v>100</v>
      </c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80"/>
      <c r="CE40" s="78" t="s">
        <v>41</v>
      </c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80"/>
      <c r="CR40" s="78">
        <f>IF(BR40&lt;80,3,IF(BR40&gt;120,1,IF(BR40&gt;=80,2,0)))</f>
        <v>2</v>
      </c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80"/>
    </row>
    <row r="41" spans="1:108" ht="57.75" customHeight="1" x14ac:dyDescent="0.25">
      <c r="A41" s="82"/>
      <c r="B41" s="83" t="s">
        <v>55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4"/>
      <c r="AT41" s="85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7"/>
      <c r="BF41" s="85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7"/>
      <c r="BR41" s="88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90"/>
      <c r="CE41" s="88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90"/>
      <c r="CR41" s="88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90"/>
    </row>
    <row r="42" spans="1:108" s="81" customFormat="1" x14ac:dyDescent="0.25">
      <c r="A42" s="72"/>
      <c r="B42" s="73" t="s">
        <v>56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4"/>
      <c r="AT42" s="75">
        <v>0</v>
      </c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7"/>
      <c r="BF42" s="75">
        <v>0</v>
      </c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78">
        <f>IF(BF42=0,100,AT42/BF42*100)</f>
        <v>100</v>
      </c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80"/>
      <c r="CE42" s="78" t="s">
        <v>41</v>
      </c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80"/>
      <c r="CR42" s="78">
        <f>IF(BR42&lt;80,3,IF(BR42&gt;120,1,IF(BR42&gt;=80,2,0)))</f>
        <v>2</v>
      </c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80"/>
    </row>
    <row r="43" spans="1:108" ht="57.75" customHeight="1" x14ac:dyDescent="0.25">
      <c r="A43" s="82"/>
      <c r="B43" s="83" t="s">
        <v>57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4"/>
      <c r="AT43" s="85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7"/>
      <c r="BF43" s="85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7"/>
      <c r="BR43" s="88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90"/>
      <c r="CE43" s="88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90"/>
      <c r="CR43" s="88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90"/>
    </row>
    <row r="44" spans="1:108" x14ac:dyDescent="0.2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5"/>
      <c r="AT44" s="66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8"/>
      <c r="BF44" s="66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8"/>
      <c r="BR44" s="69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1"/>
      <c r="CE44" s="69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1"/>
      <c r="CR44" s="69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1"/>
    </row>
    <row r="45" spans="1:108" ht="87" customHeight="1" x14ac:dyDescent="0.25">
      <c r="A45" s="63"/>
      <c r="B45" s="64" t="s">
        <v>58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5"/>
      <c r="AT45" s="66">
        <v>1</v>
      </c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8"/>
      <c r="BF45" s="66">
        <v>1</v>
      </c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8"/>
      <c r="BR45" s="69">
        <f>IF(BF45=0,100,AT45/BF45*100)</f>
        <v>100</v>
      </c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1"/>
      <c r="CE45" s="69" t="s">
        <v>41</v>
      </c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1"/>
      <c r="CR45" s="69">
        <f>IF(BR45&lt;80,3,IF(BR45&gt;120,1,IF(BR45&gt;=80,2,0)))</f>
        <v>2</v>
      </c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1"/>
    </row>
    <row r="46" spans="1:108" x14ac:dyDescent="0.25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5"/>
      <c r="AT46" s="66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8"/>
      <c r="BF46" s="66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8"/>
      <c r="BR46" s="69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1"/>
      <c r="CE46" s="69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1"/>
      <c r="CR46" s="69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1"/>
    </row>
    <row r="47" spans="1:108" ht="102" customHeight="1" x14ac:dyDescent="0.25">
      <c r="A47" s="63"/>
      <c r="B47" s="6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5"/>
      <c r="AT47" s="66">
        <v>1</v>
      </c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8"/>
      <c r="BF47" s="66">
        <v>1</v>
      </c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8"/>
      <c r="BR47" s="69">
        <f>IF(BF47=0,100,AT47/BF47*100)</f>
        <v>100</v>
      </c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1"/>
      <c r="CE47" s="69" t="s">
        <v>41</v>
      </c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1"/>
      <c r="CR47" s="69">
        <f>IF(BR47&lt;80,3,IF(BR47&gt;120,1,IF(BR47&gt;=80,2,0)))</f>
        <v>2</v>
      </c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1"/>
    </row>
    <row r="48" spans="1:108" ht="15" customHeight="1" x14ac:dyDescent="0.25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5"/>
      <c r="AT48" s="66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8"/>
      <c r="BF48" s="66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8"/>
      <c r="BR48" s="69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1"/>
      <c r="CE48" s="69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1"/>
      <c r="CR48" s="69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1"/>
    </row>
    <row r="49" spans="1:108" ht="72" customHeight="1" x14ac:dyDescent="0.25">
      <c r="A49" s="63"/>
      <c r="B49" s="64" t="s">
        <v>60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5"/>
      <c r="AT49" s="66">
        <v>0</v>
      </c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8"/>
      <c r="BF49" s="66">
        <v>0</v>
      </c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8"/>
      <c r="BR49" s="69">
        <f>IF(BF49=0,100,AT49/BF49*100)</f>
        <v>100</v>
      </c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1"/>
      <c r="CE49" s="69" t="s">
        <v>61</v>
      </c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1"/>
      <c r="CR49" s="69">
        <f>IF(BR49&lt;80,1,IF(BR49&gt;120,3,IF(BR49&gt;=80,2,0)))</f>
        <v>2</v>
      </c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1"/>
    </row>
    <row r="50" spans="1:108" ht="102" customHeight="1" x14ac:dyDescent="0.25">
      <c r="A50" s="63"/>
      <c r="B50" s="64" t="s">
        <v>62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5"/>
      <c r="AT50" s="66">
        <v>0</v>
      </c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8"/>
      <c r="BF50" s="91">
        <v>0</v>
      </c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69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1"/>
      <c r="CE50" s="69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1"/>
      <c r="CR50" s="69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1"/>
    </row>
    <row r="51" spans="1:108" ht="15" customHeight="1" x14ac:dyDescent="0.2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5"/>
      <c r="AT51" s="66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8"/>
      <c r="BF51" s="66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8"/>
      <c r="BR51" s="69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1"/>
      <c r="CE51" s="69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1"/>
      <c r="CR51" s="69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1"/>
    </row>
    <row r="52" spans="1:108" ht="72" customHeight="1" x14ac:dyDescent="0.25">
      <c r="A52" s="63"/>
      <c r="B52" s="64" t="s">
        <v>63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5"/>
      <c r="AT52" s="66" t="s">
        <v>38</v>
      </c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8"/>
      <c r="BF52" s="66" t="s">
        <v>38</v>
      </c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8"/>
      <c r="BR52" s="69" t="s">
        <v>38</v>
      </c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1"/>
      <c r="CE52" s="69" t="s">
        <v>38</v>
      </c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1"/>
      <c r="CR52" s="66">
        <f>(CR54+CR56)/2</f>
        <v>2</v>
      </c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8"/>
    </row>
    <row r="53" spans="1:108" x14ac:dyDescent="0.25">
      <c r="A53" s="63"/>
      <c r="B53" s="64" t="s">
        <v>51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5"/>
      <c r="AT53" s="66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8"/>
      <c r="BF53" s="66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8"/>
      <c r="BR53" s="69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1"/>
      <c r="CE53" s="69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1"/>
      <c r="CR53" s="69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1"/>
    </row>
    <row r="54" spans="1:108" s="81" customFormat="1" x14ac:dyDescent="0.25">
      <c r="A54" s="72"/>
      <c r="B54" s="73" t="s">
        <v>64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5">
        <v>1</v>
      </c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7"/>
      <c r="BF54" s="75">
        <v>1</v>
      </c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78">
        <f>IF(BF54=0,100,AT54/BF54*100)</f>
        <v>100</v>
      </c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80"/>
      <c r="CE54" s="78" t="s">
        <v>61</v>
      </c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80"/>
      <c r="CR54" s="78">
        <f>IF(BR54&lt;80,1,IF(BR54&gt;120,3,IF(BR54&gt;=80,2,0)))</f>
        <v>2</v>
      </c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80"/>
    </row>
    <row r="55" spans="1:108" ht="71.25" customHeight="1" x14ac:dyDescent="0.25">
      <c r="A55" s="82"/>
      <c r="B55" s="83" t="s">
        <v>65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4"/>
      <c r="AT55" s="85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7"/>
      <c r="BF55" s="85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7"/>
      <c r="BR55" s="88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90"/>
      <c r="CE55" s="88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90"/>
      <c r="CR55" s="88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90"/>
    </row>
    <row r="56" spans="1:108" s="81" customFormat="1" x14ac:dyDescent="0.25">
      <c r="A56" s="72"/>
      <c r="B56" s="73" t="s">
        <v>66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4"/>
      <c r="AT56" s="75">
        <v>0</v>
      </c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7"/>
      <c r="BF56" s="94">
        <v>0</v>
      </c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78">
        <f>IF(BF56=0,100,AT56/BF56*100)</f>
        <v>100</v>
      </c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80"/>
      <c r="CE56" s="78" t="s">
        <v>61</v>
      </c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80"/>
      <c r="CR56" s="78">
        <f>IF(BR56&lt;80,1,IF(BR56&gt;120,3,IF(BR56&gt;=80,2,0)))</f>
        <v>2</v>
      </c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80"/>
    </row>
    <row r="57" spans="1:108" ht="118.5" customHeight="1" x14ac:dyDescent="0.25">
      <c r="A57" s="82"/>
      <c r="B57" s="83" t="s">
        <v>67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4"/>
      <c r="AT57" s="85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7"/>
      <c r="BF57" s="97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88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90"/>
      <c r="CE57" s="88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90"/>
      <c r="CR57" s="88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90"/>
    </row>
    <row r="58" spans="1:108" ht="16.5" customHeight="1" x14ac:dyDescent="0.2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5"/>
      <c r="AT58" s="66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8"/>
      <c r="BF58" s="66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8"/>
      <c r="BR58" s="69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1"/>
      <c r="CE58" s="69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1"/>
      <c r="CR58" s="69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1"/>
    </row>
    <row r="59" spans="1:108" ht="29.25" customHeight="1" x14ac:dyDescent="0.25">
      <c r="A59" s="63"/>
      <c r="B59" s="64" t="s">
        <v>68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5"/>
      <c r="AT59" s="66" t="s">
        <v>38</v>
      </c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8"/>
      <c r="BF59" s="66" t="s">
        <v>38</v>
      </c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8"/>
      <c r="BR59" s="69" t="s">
        <v>38</v>
      </c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1"/>
      <c r="CE59" s="69" t="s">
        <v>38</v>
      </c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1"/>
      <c r="CR59" s="100">
        <f>ROUND(((CR24+CR36+CR45+CR47+CR49+CR52)/6),3)</f>
        <v>2</v>
      </c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2"/>
    </row>
    <row r="61" spans="1:108" ht="15.75" x14ac:dyDescent="0.25">
      <c r="A61" s="155" t="s">
        <v>160</v>
      </c>
    </row>
    <row r="62" spans="1:108" ht="15.75" x14ac:dyDescent="0.25">
      <c r="A62" s="155"/>
    </row>
    <row r="63" spans="1:108" ht="15.75" x14ac:dyDescent="0.25">
      <c r="A63" s="156" t="s">
        <v>161</v>
      </c>
    </row>
  </sheetData>
  <mergeCells count="201">
    <mergeCell ref="B59:AS59"/>
    <mergeCell ref="AT59:BE59"/>
    <mergeCell ref="BF59:BQ59"/>
    <mergeCell ref="BR59:CD59"/>
    <mergeCell ref="CE59:CQ59"/>
    <mergeCell ref="CR59:DD59"/>
    <mergeCell ref="B58:AS58"/>
    <mergeCell ref="AT58:BE58"/>
    <mergeCell ref="BF58:BQ58"/>
    <mergeCell ref="BR58:CD58"/>
    <mergeCell ref="CE58:CQ58"/>
    <mergeCell ref="CR58:DD58"/>
    <mergeCell ref="B56:AS56"/>
    <mergeCell ref="AT56:BE57"/>
    <mergeCell ref="BF56:BQ57"/>
    <mergeCell ref="BR56:CD57"/>
    <mergeCell ref="CE56:CQ57"/>
    <mergeCell ref="CR56:DD57"/>
    <mergeCell ref="B57:AS57"/>
    <mergeCell ref="B54:AS54"/>
    <mergeCell ref="AT54:BE55"/>
    <mergeCell ref="BF54:BQ55"/>
    <mergeCell ref="BR54:CD55"/>
    <mergeCell ref="CE54:CQ55"/>
    <mergeCell ref="CR54:DD55"/>
    <mergeCell ref="B55:AS55"/>
    <mergeCell ref="B53:AS53"/>
    <mergeCell ref="AT53:BE53"/>
    <mergeCell ref="BF53:BQ53"/>
    <mergeCell ref="BR53:CD53"/>
    <mergeCell ref="CE53:CQ53"/>
    <mergeCell ref="CR53:DD53"/>
    <mergeCell ref="B52:AS52"/>
    <mergeCell ref="AT52:BE52"/>
    <mergeCell ref="BF52:BQ52"/>
    <mergeCell ref="BR52:CD52"/>
    <mergeCell ref="CE52:CQ52"/>
    <mergeCell ref="CR52:DD52"/>
    <mergeCell ref="B51:AS51"/>
    <mergeCell ref="AT51:BE51"/>
    <mergeCell ref="BF51:BQ51"/>
    <mergeCell ref="BR51:CD51"/>
    <mergeCell ref="CE51:CQ51"/>
    <mergeCell ref="CR51:DD51"/>
    <mergeCell ref="B50:AS50"/>
    <mergeCell ref="AT50:BE50"/>
    <mergeCell ref="BF50:BQ50"/>
    <mergeCell ref="BR50:CD50"/>
    <mergeCell ref="CE50:CQ50"/>
    <mergeCell ref="CR50:DD50"/>
    <mergeCell ref="B49:AS49"/>
    <mergeCell ref="AT49:BE49"/>
    <mergeCell ref="BF49:BQ49"/>
    <mergeCell ref="BR49:CD49"/>
    <mergeCell ref="CE49:CQ49"/>
    <mergeCell ref="CR49:DD49"/>
    <mergeCell ref="B48:AS48"/>
    <mergeCell ref="AT48:BE48"/>
    <mergeCell ref="BF48:BQ48"/>
    <mergeCell ref="BR48:CD48"/>
    <mergeCell ref="CE48:CQ48"/>
    <mergeCell ref="CR48:DD48"/>
    <mergeCell ref="B47:AS47"/>
    <mergeCell ref="AT47:BE47"/>
    <mergeCell ref="BF47:BQ47"/>
    <mergeCell ref="BR47:CD47"/>
    <mergeCell ref="CE47:CQ47"/>
    <mergeCell ref="CR47:DD47"/>
    <mergeCell ref="B46:AS46"/>
    <mergeCell ref="AT46:BE46"/>
    <mergeCell ref="BF46:BQ46"/>
    <mergeCell ref="BR46:CD46"/>
    <mergeCell ref="CE46:CQ46"/>
    <mergeCell ref="CR46:DD46"/>
    <mergeCell ref="B45:AS45"/>
    <mergeCell ref="AT45:BE45"/>
    <mergeCell ref="BF45:BQ45"/>
    <mergeCell ref="BR45:CD45"/>
    <mergeCell ref="CE45:CQ45"/>
    <mergeCell ref="CR45:DD45"/>
    <mergeCell ref="B44:AS44"/>
    <mergeCell ref="AT44:BE44"/>
    <mergeCell ref="BF44:BQ44"/>
    <mergeCell ref="BR44:CD44"/>
    <mergeCell ref="CE44:CQ44"/>
    <mergeCell ref="CR44:DD44"/>
    <mergeCell ref="B42:AS42"/>
    <mergeCell ref="AT42:BE43"/>
    <mergeCell ref="BF42:BQ43"/>
    <mergeCell ref="BR42:CD43"/>
    <mergeCell ref="CE42:CQ43"/>
    <mergeCell ref="CR42:DD43"/>
    <mergeCell ref="B43:AS43"/>
    <mergeCell ref="B40:AS40"/>
    <mergeCell ref="AT40:BE41"/>
    <mergeCell ref="BF40:BQ41"/>
    <mergeCell ref="BR40:CD41"/>
    <mergeCell ref="CE40:CQ41"/>
    <mergeCell ref="CR40:DD41"/>
    <mergeCell ref="B41:AS41"/>
    <mergeCell ref="B38:AS38"/>
    <mergeCell ref="AT38:BE39"/>
    <mergeCell ref="BF38:BQ39"/>
    <mergeCell ref="BR38:CD39"/>
    <mergeCell ref="CE38:CQ39"/>
    <mergeCell ref="CR38:DD39"/>
    <mergeCell ref="B39:AS39"/>
    <mergeCell ref="B37:AS37"/>
    <mergeCell ref="AT37:BE37"/>
    <mergeCell ref="BF37:BQ37"/>
    <mergeCell ref="BR37:CD37"/>
    <mergeCell ref="CE37:CQ37"/>
    <mergeCell ref="CR37:DD37"/>
    <mergeCell ref="B36:AS36"/>
    <mergeCell ref="AT36:BE36"/>
    <mergeCell ref="BF36:BQ36"/>
    <mergeCell ref="BR36:CD36"/>
    <mergeCell ref="CE36:CQ36"/>
    <mergeCell ref="CR36:DD36"/>
    <mergeCell ref="B35:AS35"/>
    <mergeCell ref="AT35:BE35"/>
    <mergeCell ref="BF35:BQ35"/>
    <mergeCell ref="BR35:CD35"/>
    <mergeCell ref="CE35:CQ35"/>
    <mergeCell ref="CR35:DD35"/>
    <mergeCell ref="B34:AS34"/>
    <mergeCell ref="AT34:BE34"/>
    <mergeCell ref="BF34:BQ34"/>
    <mergeCell ref="BR34:CD34"/>
    <mergeCell ref="CE34:CQ34"/>
    <mergeCell ref="CR34:DD34"/>
    <mergeCell ref="B33:AS33"/>
    <mergeCell ref="AT33:BE33"/>
    <mergeCell ref="BF33:BQ33"/>
    <mergeCell ref="BR33:CD33"/>
    <mergeCell ref="CE33:CQ33"/>
    <mergeCell ref="CR33:DD33"/>
    <mergeCell ref="B32:AS32"/>
    <mergeCell ref="AT32:BE32"/>
    <mergeCell ref="BF32:BQ32"/>
    <mergeCell ref="BR32:CD32"/>
    <mergeCell ref="CE32:CQ32"/>
    <mergeCell ref="CR32:DD32"/>
    <mergeCell ref="B31:AS31"/>
    <mergeCell ref="AT31:BE31"/>
    <mergeCell ref="BF31:BQ31"/>
    <mergeCell ref="BR31:CD31"/>
    <mergeCell ref="CE31:CQ31"/>
    <mergeCell ref="CR31:DD31"/>
    <mergeCell ref="B30:AS30"/>
    <mergeCell ref="AT30:BE30"/>
    <mergeCell ref="BF30:BQ30"/>
    <mergeCell ref="BR30:CD30"/>
    <mergeCell ref="CE30:CQ30"/>
    <mergeCell ref="CR30:DD30"/>
    <mergeCell ref="B28:AS28"/>
    <mergeCell ref="AT28:BE29"/>
    <mergeCell ref="BF28:BQ29"/>
    <mergeCell ref="BR28:CD29"/>
    <mergeCell ref="CE28:CQ29"/>
    <mergeCell ref="CR28:DD29"/>
    <mergeCell ref="B29:AS29"/>
    <mergeCell ref="B26:AS26"/>
    <mergeCell ref="AT26:BE27"/>
    <mergeCell ref="BF26:BQ27"/>
    <mergeCell ref="BR26:CD27"/>
    <mergeCell ref="CE26:CQ27"/>
    <mergeCell ref="CR26:DD27"/>
    <mergeCell ref="B27:AS27"/>
    <mergeCell ref="B25:AS25"/>
    <mergeCell ref="AT25:BE25"/>
    <mergeCell ref="BF25:BQ25"/>
    <mergeCell ref="BR25:CD25"/>
    <mergeCell ref="CE25:CQ25"/>
    <mergeCell ref="CR25:DD25"/>
    <mergeCell ref="B24:AS24"/>
    <mergeCell ref="AT24:BE24"/>
    <mergeCell ref="BF24:BQ24"/>
    <mergeCell ref="BR24:CD24"/>
    <mergeCell ref="CE24:CQ24"/>
    <mergeCell ref="CR24:DD24"/>
    <mergeCell ref="A23:AS23"/>
    <mergeCell ref="AT23:BE23"/>
    <mergeCell ref="BF23:BQ23"/>
    <mergeCell ref="BR23:CD23"/>
    <mergeCell ref="CE23:CQ23"/>
    <mergeCell ref="CR23:DD23"/>
    <mergeCell ref="K19:CT19"/>
    <mergeCell ref="A21:AS22"/>
    <mergeCell ref="AT21:BQ21"/>
    <mergeCell ref="BR21:CD22"/>
    <mergeCell ref="CE21:CQ22"/>
    <mergeCell ref="CR21:DD22"/>
    <mergeCell ref="AT22:BE22"/>
    <mergeCell ref="BF22:BQ22"/>
    <mergeCell ref="A10:DD10"/>
    <mergeCell ref="A11:DD11"/>
    <mergeCell ref="A12:DD12"/>
    <mergeCell ref="A13:DD13"/>
    <mergeCell ref="A17:DD17"/>
    <mergeCell ref="K18:CT18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1"/>
  <sheetViews>
    <sheetView view="pageBreakPreview" topLeftCell="A43" zoomScaleNormal="100" workbookViewId="0">
      <selection activeCell="DW23" sqref="DW23"/>
    </sheetView>
  </sheetViews>
  <sheetFormatPr defaultColWidth="0.85546875" defaultRowHeight="15" x14ac:dyDescent="0.25"/>
  <cols>
    <col min="1" max="16384" width="0.85546875" style="2"/>
  </cols>
  <sheetData>
    <row r="1" spans="1:108" x14ac:dyDescent="0.25">
      <c r="DD1" s="44" t="s">
        <v>102</v>
      </c>
    </row>
    <row r="2" spans="1:108" ht="12" customHeight="1" x14ac:dyDescent="0.25"/>
    <row r="3" spans="1:108" ht="15.75" x14ac:dyDescent="0.25">
      <c r="A3" s="42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</row>
    <row r="4" spans="1:108" s="45" customFormat="1" ht="16.5" customHeight="1" x14ac:dyDescent="0.25">
      <c r="K4" s="46" t="s">
        <v>104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</row>
    <row r="5" spans="1:108" s="47" customFormat="1" ht="13.5" customHeight="1" x14ac:dyDescent="0.2">
      <c r="K5" s="48" t="s">
        <v>29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</row>
    <row r="6" spans="1:108" ht="3.75" customHeight="1" x14ac:dyDescent="0.25"/>
    <row r="7" spans="1:108" s="55" customFormat="1" x14ac:dyDescent="0.2">
      <c r="A7" s="49" t="s">
        <v>70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1"/>
      <c r="AT7" s="52" t="s">
        <v>31</v>
      </c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4"/>
      <c r="BR7" s="49" t="s">
        <v>32</v>
      </c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1"/>
      <c r="CE7" s="49" t="s">
        <v>33</v>
      </c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1"/>
      <c r="CR7" s="49" t="s">
        <v>34</v>
      </c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1"/>
    </row>
    <row r="8" spans="1:108" s="55" customFormat="1" ht="45.75" customHeight="1" x14ac:dyDescent="0.2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8"/>
      <c r="AT8" s="52" t="s">
        <v>35</v>
      </c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4"/>
      <c r="BF8" s="52" t="s">
        <v>36</v>
      </c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4"/>
      <c r="BR8" s="56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8"/>
      <c r="CE8" s="56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8"/>
      <c r="CR8" s="56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8"/>
    </row>
    <row r="9" spans="1:108" s="62" customFormat="1" x14ac:dyDescent="0.2">
      <c r="A9" s="59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1"/>
      <c r="AT9" s="59">
        <v>2</v>
      </c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59">
        <v>3</v>
      </c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1"/>
      <c r="BR9" s="59">
        <v>4</v>
      </c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59">
        <v>5</v>
      </c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1"/>
      <c r="CR9" s="59">
        <v>6</v>
      </c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1"/>
    </row>
    <row r="10" spans="1:108" ht="131.25" customHeight="1" x14ac:dyDescent="0.25">
      <c r="A10" s="63"/>
      <c r="B10" s="64" t="s">
        <v>105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5"/>
      <c r="AT10" s="107" t="s">
        <v>38</v>
      </c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9"/>
      <c r="BF10" s="107" t="s">
        <v>38</v>
      </c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9"/>
      <c r="BR10" s="107" t="s">
        <v>38</v>
      </c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9"/>
      <c r="CE10" s="107" t="s">
        <v>38</v>
      </c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9"/>
      <c r="CR10" s="107">
        <f>(CR12+CR14)/2</f>
        <v>1.5</v>
      </c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9"/>
    </row>
    <row r="11" spans="1:108" x14ac:dyDescent="0.25">
      <c r="A11" s="63"/>
      <c r="B11" s="64" t="s">
        <v>39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5"/>
      <c r="AT11" s="107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9"/>
      <c r="BF11" s="107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9"/>
      <c r="BR11" s="107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9"/>
      <c r="CE11" s="107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9"/>
      <c r="CR11" s="107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9"/>
    </row>
    <row r="12" spans="1:108" s="81" customFormat="1" x14ac:dyDescent="0.25">
      <c r="A12" s="72"/>
      <c r="B12" s="73" t="s">
        <v>106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4"/>
      <c r="AT12" s="113">
        <v>67</v>
      </c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5"/>
      <c r="BF12" s="113">
        <v>75</v>
      </c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5"/>
      <c r="BR12" s="137">
        <f>IF(BF12=0,100,AT12/BF12*100)</f>
        <v>89.333333333333329</v>
      </c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9"/>
      <c r="CE12" s="119" t="s">
        <v>61</v>
      </c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1"/>
      <c r="CR12" s="119">
        <f>IF(BR12&lt;80,1,IF(BR12&gt;120,3,IF(BR12&gt;=80,2,0)))</f>
        <v>2</v>
      </c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1"/>
    </row>
    <row r="13" spans="1:108" ht="42.75" customHeight="1" x14ac:dyDescent="0.25">
      <c r="A13" s="82"/>
      <c r="B13" s="83" t="s">
        <v>107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4"/>
      <c r="AT13" s="122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123"/>
      <c r="BF13" s="122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123"/>
      <c r="BR13" s="140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2"/>
      <c r="CE13" s="127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28"/>
      <c r="CR13" s="127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28"/>
    </row>
    <row r="14" spans="1:108" s="81" customFormat="1" x14ac:dyDescent="0.25">
      <c r="A14" s="72"/>
      <c r="B14" s="73" t="s">
        <v>108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4"/>
      <c r="AT14" s="113">
        <v>94</v>
      </c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5"/>
      <c r="BF14" s="113">
        <v>762</v>
      </c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5"/>
      <c r="BR14" s="137">
        <f>IF(BF14=0,100,AT14/BF14*100)</f>
        <v>12.335958005249344</v>
      </c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9"/>
      <c r="CE14" s="119" t="s">
        <v>61</v>
      </c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1"/>
      <c r="CR14" s="119">
        <f>IF(BR14&lt;80,1,IF(BR14&gt;120,3,IF(BR14&gt;=80,2,0)))</f>
        <v>1</v>
      </c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1"/>
    </row>
    <row r="15" spans="1:108" ht="57" customHeight="1" x14ac:dyDescent="0.25">
      <c r="A15" s="82"/>
      <c r="B15" s="83" t="s">
        <v>109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4"/>
      <c r="AT15" s="122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123"/>
      <c r="BF15" s="122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123"/>
      <c r="BR15" s="140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2"/>
      <c r="CE15" s="127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28"/>
      <c r="CR15" s="127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28"/>
    </row>
    <row r="16" spans="1:108" x14ac:dyDescent="0.25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5"/>
      <c r="AT16" s="107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9"/>
      <c r="BF16" s="107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9"/>
      <c r="BR16" s="107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9"/>
      <c r="CE16" s="107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9"/>
      <c r="CR16" s="107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9"/>
    </row>
    <row r="17" spans="1:108" ht="43.5" customHeight="1" x14ac:dyDescent="0.25">
      <c r="A17" s="63"/>
      <c r="B17" s="64" t="s">
        <v>110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5"/>
      <c r="AT17" s="107" t="s">
        <v>38</v>
      </c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9"/>
      <c r="BF17" s="107" t="s">
        <v>38</v>
      </c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9"/>
      <c r="BR17" s="107" t="s">
        <v>38</v>
      </c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9"/>
      <c r="CE17" s="107" t="s">
        <v>38</v>
      </c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9"/>
      <c r="CR17" s="107" t="s">
        <v>38</v>
      </c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9"/>
    </row>
    <row r="18" spans="1:108" x14ac:dyDescent="0.25">
      <c r="A18" s="63"/>
      <c r="B18" s="64" t="s">
        <v>51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5"/>
      <c r="AT18" s="107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9"/>
      <c r="BF18" s="107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9"/>
      <c r="BR18" s="107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9"/>
      <c r="CE18" s="107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9"/>
      <c r="CR18" s="107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9"/>
    </row>
    <row r="19" spans="1:108" s="81" customFormat="1" x14ac:dyDescent="0.25">
      <c r="A19" s="72"/>
      <c r="B19" s="73" t="s">
        <v>111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4"/>
      <c r="AT19" s="119" t="s">
        <v>38</v>
      </c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1"/>
      <c r="BF19" s="119" t="s">
        <v>38</v>
      </c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1"/>
      <c r="BR19" s="137" t="s">
        <v>38</v>
      </c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9"/>
      <c r="CE19" s="119" t="s">
        <v>61</v>
      </c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1"/>
      <c r="CR19" s="119" t="s">
        <v>38</v>
      </c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1"/>
    </row>
    <row r="20" spans="1:108" ht="57" customHeight="1" x14ac:dyDescent="0.25">
      <c r="A20" s="82"/>
      <c r="B20" s="83" t="s">
        <v>112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4"/>
      <c r="AT20" s="127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28"/>
      <c r="BF20" s="127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28"/>
      <c r="BR20" s="140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2"/>
      <c r="CE20" s="127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28"/>
      <c r="CR20" s="127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28"/>
    </row>
    <row r="21" spans="1:108" s="81" customFormat="1" x14ac:dyDescent="0.25">
      <c r="A21" s="72"/>
      <c r="B21" s="73" t="s">
        <v>113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4"/>
      <c r="AT21" s="119" t="s">
        <v>38</v>
      </c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1"/>
      <c r="BF21" s="119" t="s">
        <v>38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1"/>
      <c r="BR21" s="119" t="s">
        <v>38</v>
      </c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1"/>
      <c r="CE21" s="119" t="s">
        <v>61</v>
      </c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1"/>
      <c r="CR21" s="119" t="s">
        <v>38</v>
      </c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1"/>
    </row>
    <row r="22" spans="1:108" ht="42.75" customHeight="1" x14ac:dyDescent="0.25">
      <c r="A22" s="82"/>
      <c r="B22" s="83" t="s">
        <v>114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4"/>
      <c r="AT22" s="127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28"/>
      <c r="BF22" s="127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28"/>
      <c r="BR22" s="127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28"/>
      <c r="CE22" s="127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28"/>
      <c r="CR22" s="127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28"/>
    </row>
    <row r="23" spans="1:108" ht="57.75" customHeight="1" x14ac:dyDescent="0.25">
      <c r="A23" s="63"/>
      <c r="B23" s="64" t="s">
        <v>115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5"/>
      <c r="AT23" s="107" t="s">
        <v>38</v>
      </c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9"/>
      <c r="BF23" s="107" t="s">
        <v>38</v>
      </c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9"/>
      <c r="BR23" s="107" t="s">
        <v>38</v>
      </c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9"/>
      <c r="CE23" s="107" t="s">
        <v>38</v>
      </c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9"/>
      <c r="CR23" s="107" t="s">
        <v>38</v>
      </c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9"/>
    </row>
    <row r="24" spans="1:108" ht="30.75" customHeight="1" x14ac:dyDescent="0.25">
      <c r="A24" s="63"/>
      <c r="B24" s="64" t="s">
        <v>116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5"/>
      <c r="AT24" s="107" t="s">
        <v>38</v>
      </c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9"/>
      <c r="BF24" s="107" t="s">
        <v>38</v>
      </c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9"/>
      <c r="BR24" s="107" t="s">
        <v>38</v>
      </c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9"/>
      <c r="CE24" s="107" t="s">
        <v>38</v>
      </c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9"/>
      <c r="CR24" s="107" t="s">
        <v>38</v>
      </c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9"/>
    </row>
    <row r="25" spans="1:108" s="81" customFormat="1" x14ac:dyDescent="0.25">
      <c r="A25" s="72"/>
      <c r="B25" s="73" t="s">
        <v>117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4"/>
      <c r="AT25" s="119" t="s">
        <v>38</v>
      </c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1"/>
      <c r="BF25" s="119" t="s">
        <v>38</v>
      </c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1"/>
      <c r="BR25" s="137" t="s">
        <v>38</v>
      </c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9"/>
      <c r="CE25" s="119" t="s">
        <v>61</v>
      </c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1"/>
      <c r="CR25" s="119" t="s">
        <v>38</v>
      </c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1"/>
    </row>
    <row r="26" spans="1:108" ht="115.5" customHeight="1" x14ac:dyDescent="0.25">
      <c r="A26" s="82"/>
      <c r="B26" s="83" t="s">
        <v>118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4"/>
      <c r="AT26" s="127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28"/>
      <c r="BF26" s="127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28"/>
      <c r="BR26" s="140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2"/>
      <c r="CE26" s="127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28"/>
      <c r="CR26" s="127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28"/>
    </row>
    <row r="27" spans="1:108" ht="14.25" customHeight="1" x14ac:dyDescent="0.25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5"/>
      <c r="AT27" s="107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9"/>
      <c r="BF27" s="107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9"/>
      <c r="BR27" s="107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9"/>
      <c r="CE27" s="107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9"/>
      <c r="CR27" s="107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9"/>
    </row>
    <row r="28" spans="1:108" ht="58.5" customHeight="1" x14ac:dyDescent="0.25">
      <c r="A28" s="63"/>
      <c r="B28" s="64" t="s">
        <v>119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5"/>
      <c r="AT28" s="107">
        <v>0</v>
      </c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9"/>
      <c r="BF28" s="107">
        <v>0</v>
      </c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9"/>
      <c r="BR28" s="107">
        <f>IF(BF28=0,100,AT28/BF28*100)</f>
        <v>100</v>
      </c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9"/>
      <c r="CE28" s="107" t="s">
        <v>61</v>
      </c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9"/>
      <c r="CR28" s="107">
        <f>IF(BR28&lt;80,0.1,IF(BR28&gt;120,0.3,IF(BR28&gt;=80,0.2,0)))</f>
        <v>0.2</v>
      </c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9"/>
    </row>
    <row r="29" spans="1:108" ht="208.5" customHeight="1" x14ac:dyDescent="0.25">
      <c r="A29" s="63"/>
      <c r="B29" s="64" t="s">
        <v>120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5"/>
      <c r="AT29" s="107">
        <v>0</v>
      </c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9"/>
      <c r="BF29" s="107">
        <v>0</v>
      </c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9"/>
      <c r="BR29" s="107">
        <f>IF(BF29=0,100,AT29/BF29*100)</f>
        <v>100</v>
      </c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9"/>
      <c r="CE29" s="107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9"/>
      <c r="CR29" s="107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9"/>
    </row>
    <row r="30" spans="1:108" ht="14.25" customHeight="1" x14ac:dyDescent="0.2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5"/>
      <c r="AT30" s="107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9"/>
      <c r="BF30" s="107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9"/>
      <c r="BR30" s="107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9"/>
      <c r="CE30" s="107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9"/>
      <c r="CR30" s="107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9"/>
    </row>
    <row r="31" spans="1:108" ht="72.75" customHeight="1" x14ac:dyDescent="0.25">
      <c r="A31" s="63"/>
      <c r="B31" s="64" t="s">
        <v>121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5"/>
      <c r="AT31" s="107">
        <v>0</v>
      </c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9"/>
      <c r="BF31" s="107">
        <v>0</v>
      </c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9"/>
      <c r="BR31" s="107">
        <f>IF(BF31=0,100,AT31/BF31*100)</f>
        <v>100</v>
      </c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9"/>
      <c r="CE31" s="107" t="s">
        <v>61</v>
      </c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9"/>
      <c r="CR31" s="107">
        <f>IF(BR31&lt;80,0.1,IF(BR31&gt;120,0.3,IF(BR31&gt;=80,0.2,0)))</f>
        <v>0.2</v>
      </c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9"/>
    </row>
    <row r="32" spans="1:108" ht="133.5" customHeight="1" x14ac:dyDescent="0.25">
      <c r="A32" s="63"/>
      <c r="B32" s="64" t="s">
        <v>122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5"/>
      <c r="AT32" s="107">
        <v>0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9"/>
      <c r="BF32" s="107">
        <v>0</v>
      </c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9"/>
      <c r="BR32" s="107">
        <f>IF(BF32=0,100,AT32/BF32*100)</f>
        <v>100</v>
      </c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9"/>
      <c r="CE32" s="107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9"/>
      <c r="CR32" s="107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9"/>
    </row>
    <row r="33" spans="1:108" ht="14.25" customHeight="1" x14ac:dyDescent="0.2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5"/>
      <c r="AT33" s="107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9"/>
      <c r="BF33" s="107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9"/>
      <c r="BR33" s="107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9"/>
      <c r="CE33" s="107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9"/>
      <c r="CR33" s="107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9"/>
    </row>
    <row r="34" spans="1:108" ht="58.5" customHeight="1" x14ac:dyDescent="0.25">
      <c r="A34" s="63"/>
      <c r="B34" s="64" t="s">
        <v>123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5"/>
      <c r="AT34" s="107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9"/>
      <c r="BF34" s="107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9"/>
      <c r="BR34" s="107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9"/>
      <c r="CE34" s="107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9"/>
      <c r="CR34" s="107">
        <f>CR35</f>
        <v>0.25</v>
      </c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9"/>
    </row>
    <row r="35" spans="1:108" ht="72.75" customHeight="1" x14ac:dyDescent="0.25">
      <c r="A35" s="63"/>
      <c r="B35" s="64" t="s">
        <v>124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5"/>
      <c r="AT35" s="104">
        <v>0.04</v>
      </c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6"/>
      <c r="BF35" s="107">
        <v>1</v>
      </c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9"/>
      <c r="BR35" s="107">
        <f>IF(BF35=0,100,AT35/BF35*100)</f>
        <v>4</v>
      </c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9"/>
      <c r="CE35" s="107" t="s">
        <v>61</v>
      </c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9"/>
      <c r="CR35" s="107">
        <f>IF(BR35&lt;80,0.25,IF(BR35&gt;120,0.75,IF(BR35&gt;=80,0.5,0)))</f>
        <v>0.25</v>
      </c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9"/>
    </row>
    <row r="36" spans="1:108" x14ac:dyDescent="0.2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5"/>
      <c r="AT36" s="107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9"/>
      <c r="BF36" s="107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107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9"/>
      <c r="CE36" s="107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9"/>
      <c r="CR36" s="107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9"/>
    </row>
    <row r="37" spans="1:108" ht="58.5" customHeight="1" x14ac:dyDescent="0.25">
      <c r="A37" s="63"/>
      <c r="B37" s="64" t="s">
        <v>125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5"/>
      <c r="AT37" s="107" t="s">
        <v>38</v>
      </c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9"/>
      <c r="BF37" s="107" t="s">
        <v>38</v>
      </c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107" t="s">
        <v>38</v>
      </c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9"/>
      <c r="CE37" s="107" t="s">
        <v>38</v>
      </c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9"/>
      <c r="CR37" s="107">
        <f>(CR39+CR41)/2</f>
        <v>0.375</v>
      </c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9"/>
    </row>
    <row r="38" spans="1:108" x14ac:dyDescent="0.25">
      <c r="A38" s="63"/>
      <c r="B38" s="64" t="s">
        <v>51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5"/>
      <c r="AT38" s="107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9"/>
      <c r="BF38" s="107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107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9"/>
      <c r="CE38" s="107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9"/>
      <c r="CR38" s="107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9"/>
    </row>
    <row r="39" spans="1:108" s="81" customFormat="1" x14ac:dyDescent="0.25">
      <c r="A39" s="72"/>
      <c r="B39" s="73" t="s">
        <v>126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4"/>
      <c r="AT39" s="119">
        <v>1</v>
      </c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1"/>
      <c r="BF39" s="119">
        <v>1</v>
      </c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1"/>
      <c r="BR39" s="137">
        <f>IF(BF39=0,100,AT39/BF39*100)</f>
        <v>100</v>
      </c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9"/>
      <c r="CE39" s="119" t="s">
        <v>41</v>
      </c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1"/>
      <c r="CR39" s="119">
        <f>IF(BR39&lt;80,0.75,IF(BR39&gt;120,0.25,IF(BR39&gt;=80,0.5,0)))</f>
        <v>0.5</v>
      </c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1"/>
    </row>
    <row r="40" spans="1:108" ht="71.25" customHeight="1" x14ac:dyDescent="0.25">
      <c r="A40" s="82"/>
      <c r="B40" s="83" t="s">
        <v>127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4"/>
      <c r="AT40" s="127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28"/>
      <c r="BF40" s="127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28"/>
      <c r="BR40" s="140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2"/>
      <c r="CE40" s="127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28"/>
      <c r="CR40" s="127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28"/>
    </row>
    <row r="41" spans="1:108" s="81" customFormat="1" x14ac:dyDescent="0.25">
      <c r="A41" s="72"/>
      <c r="B41" s="73" t="s">
        <v>66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4"/>
      <c r="AT41" s="113">
        <v>0.04</v>
      </c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5"/>
      <c r="BF41" s="113">
        <v>3</v>
      </c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5"/>
      <c r="BR41" s="137">
        <f>IF(BF41=0,100,AT41/BF41*100)</f>
        <v>1.3333333333333335</v>
      </c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9"/>
      <c r="CE41" s="119" t="s">
        <v>61</v>
      </c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1"/>
      <c r="CR41" s="119">
        <f>IF(BR41&lt;80,0.25,IF(BR41&gt;120,0.75,IF(BR41&gt;=80,0.5,0)))</f>
        <v>0.25</v>
      </c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1"/>
    </row>
    <row r="42" spans="1:108" ht="114.75" customHeight="1" x14ac:dyDescent="0.25">
      <c r="A42" s="82"/>
      <c r="B42" s="83" t="s">
        <v>128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4"/>
      <c r="AT42" s="122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123"/>
      <c r="BF42" s="122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123"/>
      <c r="BR42" s="140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2"/>
      <c r="CE42" s="127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28"/>
      <c r="CR42" s="127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28"/>
    </row>
    <row r="43" spans="1:108" ht="15" customHeight="1" x14ac:dyDescent="0.25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5"/>
      <c r="AT43" s="107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9"/>
      <c r="BF43" s="107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107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9"/>
      <c r="CE43" s="107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9"/>
      <c r="CR43" s="107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9"/>
    </row>
    <row r="44" spans="1:108" ht="57.75" customHeight="1" x14ac:dyDescent="0.25">
      <c r="A44" s="63"/>
      <c r="B44" s="64" t="s">
        <v>129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5"/>
      <c r="AT44" s="107">
        <v>0</v>
      </c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9"/>
      <c r="BF44" s="107">
        <v>0</v>
      </c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107">
        <f>IF(BF44=0,100,AT44/BF44*100)</f>
        <v>100</v>
      </c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9"/>
      <c r="CE44" s="107" t="s">
        <v>61</v>
      </c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9"/>
      <c r="CR44" s="107">
        <f>IF(BR44&lt;80,0.1,IF(BR44&gt;120,0.3,IF(BR44&gt;=80,0.2,0)))</f>
        <v>0.2</v>
      </c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9"/>
    </row>
    <row r="45" spans="1:108" ht="87" customHeight="1" x14ac:dyDescent="0.25">
      <c r="A45" s="63"/>
      <c r="B45" s="64" t="s">
        <v>130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5"/>
      <c r="AT45" s="107">
        <v>0</v>
      </c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9"/>
      <c r="BF45" s="107">
        <v>0</v>
      </c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107">
        <f>IF(BF45=0,100,AT45/BF45*100)</f>
        <v>100</v>
      </c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9"/>
      <c r="CE45" s="107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9"/>
      <c r="CR45" s="107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9"/>
    </row>
    <row r="46" spans="1:108" ht="14.25" customHeight="1" x14ac:dyDescent="0.25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5"/>
      <c r="AT46" s="107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9"/>
      <c r="BF46" s="107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107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9"/>
      <c r="CE46" s="107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9"/>
      <c r="CR46" s="107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9"/>
    </row>
    <row r="47" spans="1:108" ht="29.25" customHeight="1" x14ac:dyDescent="0.25">
      <c r="A47" s="63"/>
      <c r="B47" s="64" t="s">
        <v>131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5"/>
      <c r="AT47" s="107" t="s">
        <v>38</v>
      </c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9"/>
      <c r="BF47" s="107" t="s">
        <v>38</v>
      </c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107" t="s">
        <v>38</v>
      </c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9"/>
      <c r="CE47" s="107" t="s">
        <v>38</v>
      </c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9"/>
      <c r="CR47" s="107">
        <f>ROUND((CR10+CR28+CR31+CR35+CR37+CR44)/6,3)</f>
        <v>0.45400000000000001</v>
      </c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9"/>
    </row>
    <row r="49" spans="1:1" ht="15.75" x14ac:dyDescent="0.25">
      <c r="A49" s="155" t="s">
        <v>160</v>
      </c>
    </row>
    <row r="50" spans="1:1" ht="15.75" x14ac:dyDescent="0.25">
      <c r="A50" s="155"/>
    </row>
    <row r="51" spans="1:1" ht="15.75" x14ac:dyDescent="0.25">
      <c r="A51" s="156" t="s">
        <v>161</v>
      </c>
    </row>
  </sheetData>
  <mergeCells count="209">
    <mergeCell ref="B47:AS47"/>
    <mergeCell ref="AT47:BE47"/>
    <mergeCell ref="BF47:BQ47"/>
    <mergeCell ref="BR47:CD47"/>
    <mergeCell ref="CE47:CQ47"/>
    <mergeCell ref="CR47:DD47"/>
    <mergeCell ref="B46:AS46"/>
    <mergeCell ref="AT46:BE46"/>
    <mergeCell ref="BF46:BQ46"/>
    <mergeCell ref="BR46:CD46"/>
    <mergeCell ref="CE46:CQ46"/>
    <mergeCell ref="CR46:DD46"/>
    <mergeCell ref="B45:AS45"/>
    <mergeCell ref="AT45:BE45"/>
    <mergeCell ref="BF45:BQ45"/>
    <mergeCell ref="BR45:CD45"/>
    <mergeCell ref="CE45:CQ45"/>
    <mergeCell ref="CR45:DD45"/>
    <mergeCell ref="B44:AS44"/>
    <mergeCell ref="AT44:BE44"/>
    <mergeCell ref="BF44:BQ44"/>
    <mergeCell ref="BR44:CD44"/>
    <mergeCell ref="CE44:CQ44"/>
    <mergeCell ref="CR44:DD44"/>
    <mergeCell ref="B43:AS43"/>
    <mergeCell ref="AT43:BE43"/>
    <mergeCell ref="BF43:BQ43"/>
    <mergeCell ref="BR43:CD43"/>
    <mergeCell ref="CE43:CQ43"/>
    <mergeCell ref="CR43:DD43"/>
    <mergeCell ref="B41:AS41"/>
    <mergeCell ref="AT41:BE42"/>
    <mergeCell ref="BF41:BQ42"/>
    <mergeCell ref="BR41:CD42"/>
    <mergeCell ref="CE41:CQ42"/>
    <mergeCell ref="CR41:DD42"/>
    <mergeCell ref="B42:AS42"/>
    <mergeCell ref="B39:AS39"/>
    <mergeCell ref="AT39:BE40"/>
    <mergeCell ref="BF39:BQ40"/>
    <mergeCell ref="BR39:CD40"/>
    <mergeCell ref="CE39:CQ40"/>
    <mergeCell ref="CR39:DD40"/>
    <mergeCell ref="B40:AS40"/>
    <mergeCell ref="B38:AS38"/>
    <mergeCell ref="AT38:BE38"/>
    <mergeCell ref="BF38:BQ38"/>
    <mergeCell ref="BR38:CD38"/>
    <mergeCell ref="CE38:CQ38"/>
    <mergeCell ref="CR38:DD38"/>
    <mergeCell ref="B37:AS37"/>
    <mergeCell ref="AT37:BE37"/>
    <mergeCell ref="BF37:BQ37"/>
    <mergeCell ref="BR37:CD37"/>
    <mergeCell ref="CE37:CQ37"/>
    <mergeCell ref="CR37:DD37"/>
    <mergeCell ref="B36:AS36"/>
    <mergeCell ref="AT36:BE36"/>
    <mergeCell ref="BF36:BQ36"/>
    <mergeCell ref="BR36:CD36"/>
    <mergeCell ref="CE36:CQ36"/>
    <mergeCell ref="CR36:DD36"/>
    <mergeCell ref="B35:AS35"/>
    <mergeCell ref="AT35:BE35"/>
    <mergeCell ref="BF35:BQ35"/>
    <mergeCell ref="BR35:CD35"/>
    <mergeCell ref="CE35:CQ35"/>
    <mergeCell ref="CR35:DD35"/>
    <mergeCell ref="B34:AS34"/>
    <mergeCell ref="AT34:BE34"/>
    <mergeCell ref="BF34:BQ34"/>
    <mergeCell ref="BR34:CD34"/>
    <mergeCell ref="CE34:CQ34"/>
    <mergeCell ref="CR34:DD34"/>
    <mergeCell ref="B33:AS33"/>
    <mergeCell ref="AT33:BE33"/>
    <mergeCell ref="BF33:BQ33"/>
    <mergeCell ref="BR33:CD33"/>
    <mergeCell ref="CE33:CQ33"/>
    <mergeCell ref="CR33:DD33"/>
    <mergeCell ref="B32:AS32"/>
    <mergeCell ref="AT32:BE32"/>
    <mergeCell ref="BF32:BQ32"/>
    <mergeCell ref="BR32:CD32"/>
    <mergeCell ref="CE32:CQ32"/>
    <mergeCell ref="CR32:DD32"/>
    <mergeCell ref="B31:AS31"/>
    <mergeCell ref="AT31:BE31"/>
    <mergeCell ref="BF31:BQ31"/>
    <mergeCell ref="BR31:CD31"/>
    <mergeCell ref="CE31:CQ31"/>
    <mergeCell ref="CR31:DD31"/>
    <mergeCell ref="B30:AS30"/>
    <mergeCell ref="AT30:BE30"/>
    <mergeCell ref="BF30:BQ30"/>
    <mergeCell ref="BR30:CD30"/>
    <mergeCell ref="CE30:CQ30"/>
    <mergeCell ref="CR30:DD30"/>
    <mergeCell ref="B29:AS29"/>
    <mergeCell ref="AT29:BE29"/>
    <mergeCell ref="BF29:BQ29"/>
    <mergeCell ref="BR29:CD29"/>
    <mergeCell ref="CE29:CQ29"/>
    <mergeCell ref="CR29:DD29"/>
    <mergeCell ref="B28:AS28"/>
    <mergeCell ref="AT28:BE28"/>
    <mergeCell ref="BF28:BQ28"/>
    <mergeCell ref="BR28:CD28"/>
    <mergeCell ref="CE28:CQ28"/>
    <mergeCell ref="CR28:DD28"/>
    <mergeCell ref="B27:AS27"/>
    <mergeCell ref="AT27:BE27"/>
    <mergeCell ref="BF27:BQ27"/>
    <mergeCell ref="BR27:CD27"/>
    <mergeCell ref="CE27:CQ27"/>
    <mergeCell ref="CR27:DD27"/>
    <mergeCell ref="B25:AS25"/>
    <mergeCell ref="AT25:BE26"/>
    <mergeCell ref="BF25:BQ26"/>
    <mergeCell ref="BR25:CD26"/>
    <mergeCell ref="CE25:CQ26"/>
    <mergeCell ref="CR25:DD26"/>
    <mergeCell ref="B26:AS26"/>
    <mergeCell ref="B24:AS24"/>
    <mergeCell ref="AT24:BE24"/>
    <mergeCell ref="BF24:BQ24"/>
    <mergeCell ref="BR24:CD24"/>
    <mergeCell ref="CE24:CQ24"/>
    <mergeCell ref="CR24:DD24"/>
    <mergeCell ref="B23:AS23"/>
    <mergeCell ref="AT23:BE23"/>
    <mergeCell ref="BF23:BQ23"/>
    <mergeCell ref="BR23:CD23"/>
    <mergeCell ref="CE23:CQ23"/>
    <mergeCell ref="CR23:DD23"/>
    <mergeCell ref="B21:AS21"/>
    <mergeCell ref="AT21:BE22"/>
    <mergeCell ref="BF21:BQ22"/>
    <mergeCell ref="BR21:CD22"/>
    <mergeCell ref="CE21:CQ22"/>
    <mergeCell ref="CR21:DD22"/>
    <mergeCell ref="B22:AS22"/>
    <mergeCell ref="B19:AS19"/>
    <mergeCell ref="AT19:BE20"/>
    <mergeCell ref="BF19:BQ20"/>
    <mergeCell ref="BR19:CD20"/>
    <mergeCell ref="CE19:CQ20"/>
    <mergeCell ref="CR19:DD20"/>
    <mergeCell ref="B20:AS20"/>
    <mergeCell ref="B18:AS18"/>
    <mergeCell ref="AT18:BE18"/>
    <mergeCell ref="BF18:BQ18"/>
    <mergeCell ref="BR18:CD18"/>
    <mergeCell ref="CE18:CQ18"/>
    <mergeCell ref="CR18:DD18"/>
    <mergeCell ref="B17:AS17"/>
    <mergeCell ref="AT17:BE17"/>
    <mergeCell ref="BF17:BQ17"/>
    <mergeCell ref="BR17:CD17"/>
    <mergeCell ref="CE17:CQ17"/>
    <mergeCell ref="CR17:DD17"/>
    <mergeCell ref="B16:AS16"/>
    <mergeCell ref="AT16:BE16"/>
    <mergeCell ref="BF16:BQ16"/>
    <mergeCell ref="BR16:CD16"/>
    <mergeCell ref="CE16:CQ16"/>
    <mergeCell ref="CR16:DD16"/>
    <mergeCell ref="B14:AS14"/>
    <mergeCell ref="AT14:BE15"/>
    <mergeCell ref="BF14:BQ15"/>
    <mergeCell ref="BR14:CD15"/>
    <mergeCell ref="CE14:CQ15"/>
    <mergeCell ref="CR14:DD15"/>
    <mergeCell ref="B15:AS15"/>
    <mergeCell ref="B12:AS12"/>
    <mergeCell ref="AT12:BE13"/>
    <mergeCell ref="BF12:BQ13"/>
    <mergeCell ref="BR12:CD13"/>
    <mergeCell ref="CE12:CQ13"/>
    <mergeCell ref="CR12:DD13"/>
    <mergeCell ref="B13:AS13"/>
    <mergeCell ref="B11:AS11"/>
    <mergeCell ref="AT11:BE11"/>
    <mergeCell ref="BF11:BQ11"/>
    <mergeCell ref="BR11:CD11"/>
    <mergeCell ref="CE11:CQ11"/>
    <mergeCell ref="CR11:DD11"/>
    <mergeCell ref="B10:AS10"/>
    <mergeCell ref="AT10:BE10"/>
    <mergeCell ref="BF10:BQ10"/>
    <mergeCell ref="BR10:CD10"/>
    <mergeCell ref="CE10:CQ10"/>
    <mergeCell ref="CR10:DD10"/>
    <mergeCell ref="A9:AS9"/>
    <mergeCell ref="AT9:BE9"/>
    <mergeCell ref="BF9:BQ9"/>
    <mergeCell ref="BR9:CD9"/>
    <mergeCell ref="CE9:CQ9"/>
    <mergeCell ref="CR9:DD9"/>
    <mergeCell ref="A3:DD3"/>
    <mergeCell ref="K4:CT4"/>
    <mergeCell ref="K5:CT5"/>
    <mergeCell ref="A7:AS8"/>
    <mergeCell ref="AT7:BQ7"/>
    <mergeCell ref="BR7:CD8"/>
    <mergeCell ref="CE7:CQ8"/>
    <mergeCell ref="CR7:DD8"/>
    <mergeCell ref="AT8:BE8"/>
    <mergeCell ref="BF8:BQ8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24" max="10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4"/>
  <sheetViews>
    <sheetView view="pageBreakPreview" topLeftCell="A40" zoomScaleNormal="100" workbookViewId="0">
      <selection activeCell="DW23" sqref="DW23"/>
    </sheetView>
  </sheetViews>
  <sheetFormatPr defaultColWidth="0.85546875" defaultRowHeight="15" x14ac:dyDescent="0.25"/>
  <cols>
    <col min="1" max="123" width="0.85546875" style="2"/>
    <col min="124" max="124" width="6.42578125" style="2" bestFit="1" customWidth="1"/>
    <col min="125" max="127" width="0.85546875" style="2"/>
    <col min="128" max="128" width="2" style="2" bestFit="1" customWidth="1"/>
    <col min="129" max="129" width="3" style="2" bestFit="1" customWidth="1"/>
    <col min="130" max="16384" width="0.85546875" style="2"/>
  </cols>
  <sheetData>
    <row r="1" spans="1:108" x14ac:dyDescent="0.25">
      <c r="DD1" s="44"/>
    </row>
    <row r="2" spans="1:108" ht="12" customHeight="1" x14ac:dyDescent="0.25"/>
    <row r="3" spans="1:108" ht="15.75" x14ac:dyDescent="0.25">
      <c r="A3" s="42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</row>
    <row r="4" spans="1:108" s="45" customFormat="1" ht="16.5" customHeight="1" x14ac:dyDescent="0.25">
      <c r="K4" s="46" t="s">
        <v>28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</row>
    <row r="5" spans="1:108" s="47" customFormat="1" ht="13.5" customHeight="1" x14ac:dyDescent="0.2">
      <c r="K5" s="48" t="s">
        <v>29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</row>
    <row r="6" spans="1:108" ht="3.75" customHeight="1" x14ac:dyDescent="0.25"/>
    <row r="7" spans="1:108" s="55" customFormat="1" x14ac:dyDescent="0.2">
      <c r="A7" s="49" t="s">
        <v>70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1"/>
      <c r="AT7" s="52" t="s">
        <v>31</v>
      </c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4"/>
      <c r="BR7" s="49" t="s">
        <v>32</v>
      </c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1"/>
      <c r="CE7" s="49" t="s">
        <v>33</v>
      </c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1"/>
      <c r="CR7" s="49" t="s">
        <v>34</v>
      </c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1"/>
    </row>
    <row r="8" spans="1:108" s="55" customFormat="1" ht="45.75" customHeight="1" x14ac:dyDescent="0.2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8"/>
      <c r="AT8" s="52" t="s">
        <v>35</v>
      </c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4"/>
      <c r="BF8" s="52" t="s">
        <v>36</v>
      </c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4"/>
      <c r="BR8" s="56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8"/>
      <c r="CE8" s="56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8"/>
      <c r="CR8" s="56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8"/>
    </row>
    <row r="9" spans="1:108" s="62" customFormat="1" x14ac:dyDescent="0.2">
      <c r="A9" s="59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1"/>
      <c r="AT9" s="59">
        <v>2</v>
      </c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59">
        <v>3</v>
      </c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1"/>
      <c r="BR9" s="59">
        <v>4</v>
      </c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59">
        <v>5</v>
      </c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1"/>
      <c r="CR9" s="59">
        <v>6</v>
      </c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1"/>
    </row>
    <row r="10" spans="1:108" ht="73.5" customHeight="1" x14ac:dyDescent="0.25">
      <c r="A10" s="63"/>
      <c r="B10" s="64" t="s">
        <v>71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5"/>
      <c r="AT10" s="104">
        <v>1</v>
      </c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6"/>
      <c r="BF10" s="104">
        <v>1</v>
      </c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6"/>
      <c r="BR10" s="107">
        <f>IF(BF10=0,0,AT10/BF10*100)</f>
        <v>100</v>
      </c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9"/>
      <c r="CE10" s="107" t="s">
        <v>41</v>
      </c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9"/>
      <c r="CR10" s="107">
        <f>IF(BR10&lt;80,3,IF(BR10&gt;120,1,IF(BR10&gt;=80,2,0)))</f>
        <v>2</v>
      </c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9"/>
    </row>
    <row r="11" spans="1:108" x14ac:dyDescent="0.2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5"/>
      <c r="AT11" s="104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6"/>
      <c r="BF11" s="104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6"/>
      <c r="BR11" s="107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9"/>
      <c r="CE11" s="107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9"/>
      <c r="CR11" s="107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9"/>
    </row>
    <row r="12" spans="1:108" ht="29.25" customHeight="1" x14ac:dyDescent="0.25">
      <c r="A12" s="63"/>
      <c r="B12" s="64" t="s">
        <v>72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5"/>
      <c r="AT12" s="104" t="s">
        <v>38</v>
      </c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6"/>
      <c r="BF12" s="104" t="s">
        <v>38</v>
      </c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6"/>
      <c r="BR12" s="107" t="s">
        <v>38</v>
      </c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9"/>
      <c r="CE12" s="107" t="s">
        <v>38</v>
      </c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9"/>
      <c r="CR12" s="110">
        <f>(CR14+CR16+CR20+CR22+CR24)/5</f>
        <v>1.8</v>
      </c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2"/>
    </row>
    <row r="13" spans="1:108" ht="15" customHeight="1" x14ac:dyDescent="0.25">
      <c r="A13" s="63"/>
      <c r="B13" s="64" t="s">
        <v>51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5"/>
      <c r="AT13" s="104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6"/>
      <c r="BF13" s="10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6"/>
      <c r="BR13" s="107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9"/>
      <c r="CE13" s="107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9"/>
      <c r="CR13" s="107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9"/>
    </row>
    <row r="14" spans="1:108" s="81" customFormat="1" x14ac:dyDescent="0.25">
      <c r="A14" s="72"/>
      <c r="B14" s="73" t="s">
        <v>73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4"/>
      <c r="AT14" s="113">
        <v>0.04</v>
      </c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5"/>
      <c r="BF14" s="116">
        <v>1</v>
      </c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8"/>
      <c r="BR14" s="119">
        <f>IF(BF14=0,100,AT14/BF14*100)</f>
        <v>4</v>
      </c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1"/>
      <c r="CE14" s="119" t="s">
        <v>61</v>
      </c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1"/>
      <c r="CR14" s="119">
        <f>IF(BR14&lt;80,1,IF(BR14&gt;120,3,IF(BR14&gt;=80,2,0)))</f>
        <v>1</v>
      </c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1"/>
    </row>
    <row r="15" spans="1:108" ht="72" customHeight="1" x14ac:dyDescent="0.25">
      <c r="A15" s="82"/>
      <c r="B15" s="83" t="s">
        <v>74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4"/>
      <c r="AT15" s="122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123"/>
      <c r="BF15" s="124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6"/>
      <c r="BR15" s="127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28"/>
      <c r="CE15" s="127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28"/>
      <c r="CR15" s="127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28"/>
    </row>
    <row r="16" spans="1:108" s="81" customFormat="1" x14ac:dyDescent="0.25">
      <c r="A16" s="72"/>
      <c r="B16" s="73" t="s">
        <v>75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4"/>
      <c r="AT16" s="113">
        <v>100</v>
      </c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5"/>
      <c r="BF16" s="113">
        <v>100</v>
      </c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5"/>
      <c r="BR16" s="119">
        <f>IF(BF16=0,100,AT16/BF16*100)</f>
        <v>100</v>
      </c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1"/>
      <c r="CE16" s="119" t="s">
        <v>41</v>
      </c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1"/>
      <c r="CR16" s="119">
        <f>IF(BR16&lt;80,3,IF(BR16&gt;120,1,IF(BR16&gt;=80,2,0)))</f>
        <v>2</v>
      </c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1"/>
    </row>
    <row r="17" spans="1:108" ht="87" customHeight="1" x14ac:dyDescent="0.25">
      <c r="A17" s="82"/>
      <c r="B17" s="83" t="s">
        <v>76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4"/>
      <c r="AT17" s="122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123"/>
      <c r="BF17" s="122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123"/>
      <c r="BR17" s="127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28"/>
      <c r="CE17" s="127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28"/>
      <c r="CR17" s="127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28"/>
    </row>
    <row r="18" spans="1:108" s="81" customFormat="1" x14ac:dyDescent="0.25">
      <c r="A18" s="72"/>
      <c r="B18" s="73" t="s">
        <v>77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4"/>
      <c r="AT18" s="113">
        <v>0</v>
      </c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5"/>
      <c r="BF18" s="113">
        <v>0</v>
      </c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5"/>
      <c r="BR18" s="119">
        <f>IF(BF18=0,100,AT18/BF18*100)</f>
        <v>100</v>
      </c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1"/>
      <c r="CE18" s="119" t="s">
        <v>61</v>
      </c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1"/>
      <c r="CR18" s="119" t="s">
        <v>38</v>
      </c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1"/>
    </row>
    <row r="19" spans="1:108" ht="115.5" customHeight="1" x14ac:dyDescent="0.25">
      <c r="A19" s="82"/>
      <c r="B19" s="83" t="s">
        <v>78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4"/>
      <c r="AT19" s="122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123"/>
      <c r="BF19" s="122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123"/>
      <c r="BR19" s="127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28"/>
      <c r="CE19" s="127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28"/>
      <c r="CR19" s="127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28"/>
    </row>
    <row r="20" spans="1:108" s="81" customFormat="1" x14ac:dyDescent="0.25">
      <c r="A20" s="72"/>
      <c r="B20" s="73" t="s">
        <v>79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4"/>
      <c r="AT20" s="113">
        <v>0</v>
      </c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5"/>
      <c r="BF20" s="113">
        <v>0</v>
      </c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5"/>
      <c r="BR20" s="119">
        <f>IF(BF20=0,100,AT20/BF20*100)</f>
        <v>100</v>
      </c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1"/>
      <c r="CE20" s="119" t="s">
        <v>61</v>
      </c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1"/>
      <c r="CR20" s="119">
        <f>IF(BR20&lt;80,1,IF(BR20&gt;120,3,IF(BR20&gt;=80,2,0)))</f>
        <v>2</v>
      </c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1"/>
    </row>
    <row r="21" spans="1:108" ht="116.25" customHeight="1" x14ac:dyDescent="0.25">
      <c r="A21" s="82"/>
      <c r="B21" s="83" t="s">
        <v>80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4"/>
      <c r="AT21" s="122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123"/>
      <c r="BF21" s="122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123"/>
      <c r="BR21" s="127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28"/>
      <c r="CE21" s="127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28"/>
      <c r="CR21" s="127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28"/>
    </row>
    <row r="22" spans="1:108" s="81" customFormat="1" x14ac:dyDescent="0.25">
      <c r="A22" s="72"/>
      <c r="B22" s="73" t="s">
        <v>81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4"/>
      <c r="AT22" s="113">
        <v>0</v>
      </c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5"/>
      <c r="BF22" s="113">
        <v>0</v>
      </c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5"/>
      <c r="BR22" s="119">
        <f>IF(BF22=0,100,AT22/BF22*100)</f>
        <v>100</v>
      </c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1"/>
      <c r="CE22" s="119" t="s">
        <v>41</v>
      </c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1"/>
      <c r="CR22" s="119">
        <f>IF(BR22&lt;80,3,IF(BR22&gt;120,1,IF(BR22&gt;=80,2,0)))</f>
        <v>2</v>
      </c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1"/>
    </row>
    <row r="23" spans="1:108" ht="72.75" customHeight="1" x14ac:dyDescent="0.25">
      <c r="A23" s="82"/>
      <c r="B23" s="83" t="s">
        <v>82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4"/>
      <c r="AT23" s="122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123"/>
      <c r="BF23" s="122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123"/>
      <c r="BR23" s="127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28"/>
      <c r="CE23" s="127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28"/>
      <c r="CR23" s="127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28"/>
    </row>
    <row r="24" spans="1:108" s="81" customFormat="1" x14ac:dyDescent="0.25">
      <c r="A24" s="72"/>
      <c r="B24" s="73" t="s">
        <v>83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4"/>
      <c r="AT24" s="113">
        <v>0</v>
      </c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5"/>
      <c r="BF24" s="113">
        <v>0</v>
      </c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5"/>
      <c r="BR24" s="119">
        <f>IF(BF24=0,100,AT24/BF24*100)</f>
        <v>100</v>
      </c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1"/>
      <c r="CE24" s="119" t="s">
        <v>41</v>
      </c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1"/>
      <c r="CR24" s="119">
        <f>IF(BR24&lt;80,3,IF(BR24&gt;120,1,IF(BR24&gt;=80,2,0)))</f>
        <v>2</v>
      </c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1"/>
    </row>
    <row r="25" spans="1:108" ht="43.5" customHeight="1" x14ac:dyDescent="0.25">
      <c r="A25" s="82"/>
      <c r="B25" s="83" t="s">
        <v>84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4"/>
      <c r="AT25" s="122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123"/>
      <c r="BF25" s="122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123"/>
      <c r="BR25" s="127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28"/>
      <c r="CE25" s="127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28"/>
      <c r="CR25" s="127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28"/>
    </row>
    <row r="26" spans="1:108" ht="15" customHeight="1" x14ac:dyDescent="0.25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5"/>
      <c r="AT26" s="104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6"/>
      <c r="BF26" s="104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6"/>
      <c r="BR26" s="107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9"/>
      <c r="CE26" s="107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9"/>
      <c r="CR26" s="107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9"/>
    </row>
    <row r="27" spans="1:108" ht="29.25" customHeight="1" x14ac:dyDescent="0.25">
      <c r="A27" s="63"/>
      <c r="B27" s="64" t="s">
        <v>85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5"/>
      <c r="AT27" s="104" t="s">
        <v>38</v>
      </c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6"/>
      <c r="BF27" s="104" t="s">
        <v>38</v>
      </c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6"/>
      <c r="BR27" s="107" t="s">
        <v>38</v>
      </c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9"/>
      <c r="CE27" s="107" t="s">
        <v>38</v>
      </c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9"/>
      <c r="CR27" s="104">
        <f>(CR29+CR31)/2</f>
        <v>1.5</v>
      </c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6"/>
    </row>
    <row r="28" spans="1:108" ht="15" customHeight="1" x14ac:dyDescent="0.25">
      <c r="A28" s="63"/>
      <c r="B28" s="64" t="s">
        <v>51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5"/>
      <c r="AT28" s="104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6"/>
      <c r="BF28" s="104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6"/>
      <c r="BR28" s="107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9"/>
      <c r="CE28" s="107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9"/>
      <c r="CR28" s="107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9"/>
    </row>
    <row r="29" spans="1:108" s="81" customFormat="1" x14ac:dyDescent="0.25">
      <c r="A29" s="72"/>
      <c r="B29" s="73" t="s">
        <v>86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4"/>
      <c r="AT29" s="116">
        <v>3</v>
      </c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8"/>
      <c r="BF29" s="116">
        <v>5</v>
      </c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8"/>
      <c r="BR29" s="119">
        <f>IF(BF29=0,100,AT29/BF29*100)</f>
        <v>60</v>
      </c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1"/>
      <c r="CE29" s="119" t="s">
        <v>61</v>
      </c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1"/>
      <c r="CR29" s="119">
        <f>IF(BR29&lt;80,1,IF(BR29&gt;120,3,IF(BR29&gt;=80,2,0)))</f>
        <v>1</v>
      </c>
      <c r="CS29" s="120"/>
      <c r="CT29" s="120"/>
      <c r="CU29" s="120"/>
      <c r="CV29" s="120"/>
      <c r="CW29" s="120"/>
      <c r="CX29" s="120"/>
      <c r="CY29" s="120"/>
      <c r="CZ29" s="120"/>
      <c r="DA29" s="120"/>
      <c r="DB29" s="120"/>
      <c r="DC29" s="120"/>
      <c r="DD29" s="121"/>
    </row>
    <row r="30" spans="1:108" ht="29.25" customHeight="1" x14ac:dyDescent="0.25">
      <c r="A30" s="82"/>
      <c r="B30" s="83" t="s">
        <v>87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4"/>
      <c r="AT30" s="124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4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6"/>
      <c r="BR30" s="127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28"/>
      <c r="CE30" s="127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28"/>
      <c r="CR30" s="127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28"/>
    </row>
    <row r="31" spans="1:108" s="81" customFormat="1" x14ac:dyDescent="0.25">
      <c r="A31" s="72"/>
      <c r="B31" s="129" t="s">
        <v>88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30"/>
      <c r="AT31" s="113" t="s">
        <v>38</v>
      </c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5"/>
      <c r="BF31" s="113" t="s">
        <v>38</v>
      </c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5"/>
      <c r="BR31" s="119">
        <f>SUM(BR33:CD34)/2</f>
        <v>100</v>
      </c>
      <c r="BS31" s="120"/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1"/>
      <c r="CE31" s="119" t="s">
        <v>41</v>
      </c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0"/>
      <c r="CQ31" s="121"/>
      <c r="CR31" s="119">
        <f>IF(BR31&lt;80,3,IF(BR31&gt;120,1,IF(BR31&gt;=80,2,0)))</f>
        <v>2</v>
      </c>
      <c r="CS31" s="120"/>
      <c r="CT31" s="120"/>
      <c r="CU31" s="120"/>
      <c r="CV31" s="120"/>
      <c r="CW31" s="120"/>
      <c r="CX31" s="120"/>
      <c r="CY31" s="120"/>
      <c r="CZ31" s="120"/>
      <c r="DA31" s="120"/>
      <c r="DB31" s="120"/>
      <c r="DC31" s="120"/>
      <c r="DD31" s="121"/>
    </row>
    <row r="32" spans="1:108" ht="57" customHeight="1" x14ac:dyDescent="0.25">
      <c r="A32" s="82"/>
      <c r="B32" s="83" t="s">
        <v>89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4"/>
      <c r="AT32" s="122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123"/>
      <c r="BF32" s="122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123"/>
      <c r="BR32" s="127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28"/>
      <c r="CE32" s="127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28"/>
      <c r="CR32" s="127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28"/>
    </row>
    <row r="33" spans="1:108" ht="29.25" customHeight="1" x14ac:dyDescent="0.25">
      <c r="A33" s="63"/>
      <c r="B33" s="64" t="s">
        <v>90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5"/>
      <c r="AT33" s="104">
        <v>0</v>
      </c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6"/>
      <c r="BF33" s="104">
        <v>0</v>
      </c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6"/>
      <c r="BR33" s="107">
        <f>IF(BF33=0,100,AT33/BF33*100)</f>
        <v>100</v>
      </c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9"/>
      <c r="CE33" s="107" t="s">
        <v>38</v>
      </c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9"/>
      <c r="CR33" s="107" t="s">
        <v>38</v>
      </c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9"/>
    </row>
    <row r="34" spans="1:108" ht="29.25" customHeight="1" x14ac:dyDescent="0.25">
      <c r="A34" s="63"/>
      <c r="B34" s="64" t="s">
        <v>91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5"/>
      <c r="AT34" s="104">
        <v>0</v>
      </c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6"/>
      <c r="BF34" s="104">
        <v>0</v>
      </c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6"/>
      <c r="BR34" s="107">
        <f>IF(BF34=0,100,AT34/BF34*100)</f>
        <v>100</v>
      </c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9"/>
      <c r="CE34" s="107" t="s">
        <v>38</v>
      </c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9"/>
      <c r="CR34" s="107" t="s">
        <v>38</v>
      </c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9"/>
    </row>
    <row r="35" spans="1:108" ht="29.25" customHeight="1" x14ac:dyDescent="0.25">
      <c r="A35" s="63"/>
      <c r="B35" s="64" t="s">
        <v>92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5"/>
      <c r="AT35" s="104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6"/>
      <c r="BF35" s="104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107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9"/>
      <c r="CE35" s="107" t="s">
        <v>38</v>
      </c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9"/>
      <c r="CR35" s="107" t="s">
        <v>38</v>
      </c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9"/>
    </row>
    <row r="36" spans="1:108" ht="14.25" customHeight="1" x14ac:dyDescent="0.2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5"/>
      <c r="AT36" s="104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6"/>
      <c r="BF36" s="104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6"/>
      <c r="BR36" s="107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9"/>
      <c r="CE36" s="107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9"/>
      <c r="CR36" s="107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9"/>
    </row>
    <row r="37" spans="1:108" ht="43.5" customHeight="1" x14ac:dyDescent="0.25">
      <c r="A37" s="63"/>
      <c r="B37" s="64" t="s">
        <v>93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5"/>
      <c r="AT37" s="104" t="s">
        <v>38</v>
      </c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6"/>
      <c r="BF37" s="104" t="s">
        <v>38</v>
      </c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6"/>
      <c r="BR37" s="107" t="s">
        <v>38</v>
      </c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9"/>
      <c r="CE37" s="107" t="s">
        <v>61</v>
      </c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9"/>
      <c r="CR37" s="107" t="s">
        <v>38</v>
      </c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9"/>
    </row>
    <row r="38" spans="1:108" ht="72.75" customHeight="1" x14ac:dyDescent="0.25">
      <c r="A38" s="63"/>
      <c r="B38" s="64" t="s">
        <v>94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5"/>
      <c r="AT38" s="104" t="s">
        <v>38</v>
      </c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6"/>
      <c r="BF38" s="104" t="s">
        <v>38</v>
      </c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6"/>
      <c r="BR38" s="107" t="s">
        <v>38</v>
      </c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9"/>
      <c r="CE38" s="107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9"/>
      <c r="CR38" s="107" t="s">
        <v>38</v>
      </c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9"/>
    </row>
    <row r="39" spans="1:108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5"/>
      <c r="AT39" s="104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6"/>
      <c r="BF39" s="104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6"/>
      <c r="BR39" s="107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9"/>
      <c r="CE39" s="107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9"/>
      <c r="CR39" s="107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9"/>
    </row>
    <row r="40" spans="1:108" ht="86.25" customHeight="1" x14ac:dyDescent="0.25">
      <c r="A40" s="63"/>
      <c r="B40" s="64" t="s">
        <v>95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5"/>
      <c r="AT40" s="104" t="s">
        <v>38</v>
      </c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6"/>
      <c r="BF40" s="104" t="s">
        <v>38</v>
      </c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6"/>
      <c r="BR40" s="107" t="s">
        <v>38</v>
      </c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9"/>
      <c r="CE40" s="107" t="s">
        <v>38</v>
      </c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9"/>
      <c r="CR40" s="104" t="s">
        <v>38</v>
      </c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6"/>
    </row>
    <row r="41" spans="1:108" ht="15" customHeight="1" x14ac:dyDescent="0.25">
      <c r="A41" s="63"/>
      <c r="B41" s="64" t="s">
        <v>51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5"/>
      <c r="AT41" s="104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6"/>
      <c r="BF41" s="104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6"/>
      <c r="BR41" s="107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9"/>
      <c r="CE41" s="107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9"/>
      <c r="CR41" s="107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9"/>
    </row>
    <row r="42" spans="1:108" s="81" customFormat="1" x14ac:dyDescent="0.25">
      <c r="A42" s="72"/>
      <c r="B42" s="73" t="s">
        <v>96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4"/>
      <c r="AT42" s="113" t="s">
        <v>38</v>
      </c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5"/>
      <c r="BF42" s="113">
        <v>12</v>
      </c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5"/>
      <c r="BR42" s="119" t="s">
        <v>38</v>
      </c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1"/>
      <c r="CE42" s="119" t="s">
        <v>61</v>
      </c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1"/>
      <c r="CR42" s="119" t="s">
        <v>38</v>
      </c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1"/>
    </row>
    <row r="43" spans="1:108" ht="56.25" customHeight="1" x14ac:dyDescent="0.25">
      <c r="A43" s="82"/>
      <c r="B43" s="83" t="s">
        <v>97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4"/>
      <c r="AT43" s="122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123"/>
      <c r="BF43" s="122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123"/>
      <c r="BR43" s="127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28"/>
      <c r="CE43" s="127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28"/>
      <c r="CR43" s="127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28"/>
    </row>
    <row r="44" spans="1:108" s="81" customFormat="1" x14ac:dyDescent="0.25">
      <c r="A44" s="72"/>
      <c r="B44" s="129" t="s">
        <v>98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30"/>
      <c r="AT44" s="113" t="s">
        <v>38</v>
      </c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5"/>
      <c r="BF44" s="113">
        <v>100</v>
      </c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5"/>
      <c r="BR44" s="119" t="s">
        <v>38</v>
      </c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1"/>
      <c r="CE44" s="119" t="s">
        <v>41</v>
      </c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1"/>
      <c r="CR44" s="119" t="s">
        <v>38</v>
      </c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1"/>
    </row>
    <row r="45" spans="1:108" ht="129.75" customHeight="1" x14ac:dyDescent="0.25">
      <c r="A45" s="82"/>
      <c r="B45" s="83" t="s">
        <v>99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4"/>
      <c r="AT45" s="122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123"/>
      <c r="BF45" s="122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123"/>
      <c r="BR45" s="127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28"/>
      <c r="CE45" s="127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28"/>
      <c r="CR45" s="127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28"/>
    </row>
    <row r="46" spans="1:108" ht="14.25" customHeight="1" x14ac:dyDescent="0.25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5"/>
      <c r="AT46" s="104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6"/>
      <c r="BF46" s="104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6"/>
      <c r="BR46" s="107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9"/>
      <c r="CE46" s="107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9"/>
      <c r="CR46" s="107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9"/>
    </row>
    <row r="47" spans="1:108" ht="29.25" customHeight="1" x14ac:dyDescent="0.25">
      <c r="A47" s="63"/>
      <c r="B47" s="64" t="s">
        <v>100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5"/>
      <c r="AT47" s="104" t="s">
        <v>38</v>
      </c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6"/>
      <c r="BF47" s="104" t="s">
        <v>38</v>
      </c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6"/>
      <c r="BR47" s="107" t="s">
        <v>38</v>
      </c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9"/>
      <c r="CE47" s="107" t="s">
        <v>38</v>
      </c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9"/>
      <c r="CR47" s="131">
        <f>ROUND((CR12+CR10+CR27)/3,3)</f>
        <v>1.7669999999999999</v>
      </c>
      <c r="CS47" s="132"/>
      <c r="CT47" s="132"/>
      <c r="CU47" s="132"/>
      <c r="CV47" s="132"/>
      <c r="CW47" s="132"/>
      <c r="CX47" s="132"/>
      <c r="CY47" s="132"/>
      <c r="CZ47" s="132"/>
      <c r="DA47" s="132"/>
      <c r="DB47" s="132"/>
      <c r="DC47" s="132"/>
      <c r="DD47" s="133"/>
    </row>
    <row r="48" spans="1:108" x14ac:dyDescent="0.25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</row>
    <row r="49" spans="1:108" s="41" customFormat="1" ht="25.5" customHeight="1" x14ac:dyDescent="0.2">
      <c r="A49" s="135" t="s">
        <v>101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</row>
    <row r="50" spans="1:108" s="41" customFormat="1" ht="3" customHeight="1" x14ac:dyDescent="0.2"/>
    <row r="52" spans="1:108" ht="15.75" x14ac:dyDescent="0.25">
      <c r="A52" s="155" t="s">
        <v>160</v>
      </c>
    </row>
    <row r="53" spans="1:108" ht="15.75" x14ac:dyDescent="0.25">
      <c r="A53" s="155"/>
    </row>
    <row r="54" spans="1:108" ht="15.75" x14ac:dyDescent="0.25">
      <c r="A54" s="156" t="s">
        <v>161</v>
      </c>
    </row>
  </sheetData>
  <mergeCells count="195">
    <mergeCell ref="A49:DD49"/>
    <mergeCell ref="B47:AS47"/>
    <mergeCell ref="AT47:BE47"/>
    <mergeCell ref="BF47:BQ47"/>
    <mergeCell ref="BR47:CD47"/>
    <mergeCell ref="CE47:CQ47"/>
    <mergeCell ref="CR47:DD47"/>
    <mergeCell ref="B46:AS46"/>
    <mergeCell ref="AT46:BE46"/>
    <mergeCell ref="BF46:BQ46"/>
    <mergeCell ref="BR46:CD46"/>
    <mergeCell ref="CE46:CQ46"/>
    <mergeCell ref="CR46:DD46"/>
    <mergeCell ref="B44:AS44"/>
    <mergeCell ref="AT44:BE45"/>
    <mergeCell ref="BF44:BQ45"/>
    <mergeCell ref="BR44:CD45"/>
    <mergeCell ref="CE44:CQ45"/>
    <mergeCell ref="CR44:DD45"/>
    <mergeCell ref="B45:AS45"/>
    <mergeCell ref="B42:AS42"/>
    <mergeCell ref="AT42:BE43"/>
    <mergeCell ref="BF42:BQ43"/>
    <mergeCell ref="BR42:CD43"/>
    <mergeCell ref="CE42:CQ43"/>
    <mergeCell ref="CR42:DD43"/>
    <mergeCell ref="B43:AS43"/>
    <mergeCell ref="B41:AS41"/>
    <mergeCell ref="AT41:BE41"/>
    <mergeCell ref="BF41:BQ41"/>
    <mergeCell ref="BR41:CD41"/>
    <mergeCell ref="CE41:CQ41"/>
    <mergeCell ref="CR41:DD41"/>
    <mergeCell ref="B40:AS40"/>
    <mergeCell ref="AT40:BE40"/>
    <mergeCell ref="BF40:BQ40"/>
    <mergeCell ref="BR40:CD40"/>
    <mergeCell ref="CE40:CQ40"/>
    <mergeCell ref="CR40:DD40"/>
    <mergeCell ref="B39:AS39"/>
    <mergeCell ref="AT39:BE39"/>
    <mergeCell ref="BF39:BQ39"/>
    <mergeCell ref="BR39:CD39"/>
    <mergeCell ref="CE39:CQ39"/>
    <mergeCell ref="CR39:DD39"/>
    <mergeCell ref="B38:AS38"/>
    <mergeCell ref="AT38:BE38"/>
    <mergeCell ref="BF38:BQ38"/>
    <mergeCell ref="BR38:CD38"/>
    <mergeCell ref="CE38:CQ38"/>
    <mergeCell ref="CR38:DD38"/>
    <mergeCell ref="B37:AS37"/>
    <mergeCell ref="AT37:BE37"/>
    <mergeCell ref="BF37:BQ37"/>
    <mergeCell ref="BR37:CD37"/>
    <mergeCell ref="CE37:CQ37"/>
    <mergeCell ref="CR37:DD37"/>
    <mergeCell ref="B36:AS36"/>
    <mergeCell ref="AT36:BE36"/>
    <mergeCell ref="BF36:BQ36"/>
    <mergeCell ref="BR36:CD36"/>
    <mergeCell ref="CE36:CQ36"/>
    <mergeCell ref="CR36:DD36"/>
    <mergeCell ref="B35:AS35"/>
    <mergeCell ref="AT35:BE35"/>
    <mergeCell ref="BF35:BQ35"/>
    <mergeCell ref="BR35:CD35"/>
    <mergeCell ref="CE35:CQ35"/>
    <mergeCell ref="CR35:DD35"/>
    <mergeCell ref="B34:AS34"/>
    <mergeCell ref="AT34:BE34"/>
    <mergeCell ref="BF34:BQ34"/>
    <mergeCell ref="BR34:CD34"/>
    <mergeCell ref="CE34:CQ34"/>
    <mergeCell ref="CR34:DD34"/>
    <mergeCell ref="B33:AS33"/>
    <mergeCell ref="AT33:BE33"/>
    <mergeCell ref="BF33:BQ33"/>
    <mergeCell ref="BR33:CD33"/>
    <mergeCell ref="CE33:CQ33"/>
    <mergeCell ref="CR33:DD33"/>
    <mergeCell ref="B31:AS31"/>
    <mergeCell ref="AT31:BE32"/>
    <mergeCell ref="BF31:BQ32"/>
    <mergeCell ref="BR31:CD32"/>
    <mergeCell ref="CE31:CQ32"/>
    <mergeCell ref="CR31:DD32"/>
    <mergeCell ref="B32:AS32"/>
    <mergeCell ref="B29:AS29"/>
    <mergeCell ref="AT29:BE30"/>
    <mergeCell ref="BF29:BQ30"/>
    <mergeCell ref="BR29:CD30"/>
    <mergeCell ref="CE29:CQ30"/>
    <mergeCell ref="CR29:DD30"/>
    <mergeCell ref="B30:AS30"/>
    <mergeCell ref="B28:AS28"/>
    <mergeCell ref="AT28:BE28"/>
    <mergeCell ref="BF28:BQ28"/>
    <mergeCell ref="BR28:CD28"/>
    <mergeCell ref="CE28:CQ28"/>
    <mergeCell ref="CR28:DD28"/>
    <mergeCell ref="B27:AS27"/>
    <mergeCell ref="AT27:BE27"/>
    <mergeCell ref="BF27:BQ27"/>
    <mergeCell ref="BR27:CD27"/>
    <mergeCell ref="CE27:CQ27"/>
    <mergeCell ref="CR27:DD27"/>
    <mergeCell ref="B26:AS26"/>
    <mergeCell ref="AT26:BE26"/>
    <mergeCell ref="BF26:BQ26"/>
    <mergeCell ref="BR26:CD26"/>
    <mergeCell ref="CE26:CQ26"/>
    <mergeCell ref="CR26:DD26"/>
    <mergeCell ref="B24:AS24"/>
    <mergeCell ref="AT24:BE25"/>
    <mergeCell ref="BF24:BQ25"/>
    <mergeCell ref="BR24:CD25"/>
    <mergeCell ref="CE24:CQ25"/>
    <mergeCell ref="CR24:DD25"/>
    <mergeCell ref="B25:AS25"/>
    <mergeCell ref="B22:AS22"/>
    <mergeCell ref="AT22:BE23"/>
    <mergeCell ref="BF22:BQ23"/>
    <mergeCell ref="BR22:CD23"/>
    <mergeCell ref="CE22:CQ23"/>
    <mergeCell ref="CR22:DD23"/>
    <mergeCell ref="B23:AS23"/>
    <mergeCell ref="B20:AS20"/>
    <mergeCell ref="AT20:BE21"/>
    <mergeCell ref="BF20:BQ21"/>
    <mergeCell ref="BR20:CD21"/>
    <mergeCell ref="CE20:CQ21"/>
    <mergeCell ref="CR20:DD21"/>
    <mergeCell ref="B21:AS21"/>
    <mergeCell ref="B18:AS18"/>
    <mergeCell ref="AT18:BE19"/>
    <mergeCell ref="BF18:BQ19"/>
    <mergeCell ref="BR18:CD19"/>
    <mergeCell ref="CE18:CQ19"/>
    <mergeCell ref="CR18:DD19"/>
    <mergeCell ref="B19:AS19"/>
    <mergeCell ref="B16:AS16"/>
    <mergeCell ref="AT16:BE17"/>
    <mergeCell ref="BF16:BQ17"/>
    <mergeCell ref="BR16:CD17"/>
    <mergeCell ref="CE16:CQ17"/>
    <mergeCell ref="CR16:DD17"/>
    <mergeCell ref="B17:AS17"/>
    <mergeCell ref="B14:AS14"/>
    <mergeCell ref="AT14:BE15"/>
    <mergeCell ref="BF14:BQ15"/>
    <mergeCell ref="BR14:CD15"/>
    <mergeCell ref="CE14:CQ15"/>
    <mergeCell ref="CR14:DD15"/>
    <mergeCell ref="B15:AS15"/>
    <mergeCell ref="B13:AS13"/>
    <mergeCell ref="AT13:BE13"/>
    <mergeCell ref="BF13:BQ13"/>
    <mergeCell ref="BR13:CD13"/>
    <mergeCell ref="CE13:CQ13"/>
    <mergeCell ref="CR13:DD13"/>
    <mergeCell ref="B12:AS12"/>
    <mergeCell ref="AT12:BE12"/>
    <mergeCell ref="BF12:BQ12"/>
    <mergeCell ref="BR12:CD12"/>
    <mergeCell ref="CE12:CQ12"/>
    <mergeCell ref="CR12:DD12"/>
    <mergeCell ref="B11:AS11"/>
    <mergeCell ref="AT11:BE11"/>
    <mergeCell ref="BF11:BQ11"/>
    <mergeCell ref="BR11:CD11"/>
    <mergeCell ref="CE11:CQ11"/>
    <mergeCell ref="CR11:DD11"/>
    <mergeCell ref="B10:AS10"/>
    <mergeCell ref="AT10:BE10"/>
    <mergeCell ref="BF10:BQ10"/>
    <mergeCell ref="BR10:CD10"/>
    <mergeCell ref="CE10:CQ10"/>
    <mergeCell ref="CR10:DD10"/>
    <mergeCell ref="A9:AS9"/>
    <mergeCell ref="AT9:BE9"/>
    <mergeCell ref="BF9:BQ9"/>
    <mergeCell ref="BR9:CD9"/>
    <mergeCell ref="CE9:CQ9"/>
    <mergeCell ref="CR9:DD9"/>
    <mergeCell ref="A3:DD3"/>
    <mergeCell ref="K4:CT4"/>
    <mergeCell ref="K5:CT5"/>
    <mergeCell ref="A7:AS8"/>
    <mergeCell ref="AT7:BQ7"/>
    <mergeCell ref="BR7:CD8"/>
    <mergeCell ref="CE7:CQ8"/>
    <mergeCell ref="CR7:DD8"/>
    <mergeCell ref="AT8:BE8"/>
    <mergeCell ref="BF8:BQ8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2" manualBreakCount="2">
    <brk id="21" max="107" man="1"/>
    <brk id="43" max="10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24"/>
  <sheetViews>
    <sheetView view="pageBreakPreview" topLeftCell="A4" zoomScaleNormal="100" workbookViewId="0">
      <selection activeCell="DW23" sqref="DW23"/>
    </sheetView>
  </sheetViews>
  <sheetFormatPr defaultColWidth="0.85546875" defaultRowHeight="15" x14ac:dyDescent="0.25"/>
  <cols>
    <col min="1" max="16384" width="0.85546875" style="2"/>
  </cols>
  <sheetData>
    <row r="1" spans="1:161" s="3" customFormat="1" ht="11.25" customHeight="1" x14ac:dyDescent="0.2">
      <c r="DH1" s="3" t="s">
        <v>132</v>
      </c>
    </row>
    <row r="2" spans="1:161" s="3" customFormat="1" ht="11.25" customHeight="1" x14ac:dyDescent="0.2">
      <c r="DH2" s="3" t="s">
        <v>18</v>
      </c>
    </row>
    <row r="3" spans="1:161" s="3" customFormat="1" ht="11.25" customHeight="1" x14ac:dyDescent="0.2">
      <c r="DH3" s="3" t="s">
        <v>19</v>
      </c>
    </row>
    <row r="4" spans="1:161" s="3" customFormat="1" ht="11.25" customHeight="1" x14ac:dyDescent="0.2">
      <c r="DH4" s="3" t="s">
        <v>20</v>
      </c>
    </row>
    <row r="5" spans="1:161" s="3" customFormat="1" ht="11.25" customHeight="1" x14ac:dyDescent="0.2">
      <c r="DH5" s="3" t="s">
        <v>21</v>
      </c>
    </row>
    <row r="6" spans="1:161" s="3" customFormat="1" ht="11.25" customHeight="1" x14ac:dyDescent="0.2">
      <c r="DH6" s="3" t="s">
        <v>22</v>
      </c>
    </row>
    <row r="7" spans="1:161" s="1" customFormat="1" ht="29.25" customHeight="1" x14ac:dyDescent="0.25">
      <c r="A7" s="143" t="s">
        <v>133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</row>
    <row r="8" spans="1:161" s="1" customFormat="1" ht="12.75" customHeigh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</row>
    <row r="9" spans="1:161" s="6" customFormat="1" ht="15.75" x14ac:dyDescent="0.25">
      <c r="A9" s="16" t="s">
        <v>134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</row>
    <row r="10" spans="1:161" s="1" customFormat="1" ht="13.5" customHeight="1" x14ac:dyDescent="0.25"/>
    <row r="11" spans="1:161" s="1" customFormat="1" x14ac:dyDescent="0.25">
      <c r="A11" s="21" t="s">
        <v>2</v>
      </c>
      <c r="B11" s="21"/>
      <c r="C11" s="21"/>
      <c r="D11" s="21"/>
      <c r="E11" s="21"/>
      <c r="F11" s="21"/>
      <c r="G11" s="21"/>
      <c r="H11" s="145" t="s">
        <v>135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146"/>
      <c r="BN11" s="20" t="s">
        <v>136</v>
      </c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13" t="s">
        <v>31</v>
      </c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5"/>
    </row>
    <row r="12" spans="1:161" s="1" customFormat="1" ht="30.75" customHeight="1" x14ac:dyDescent="0.25">
      <c r="A12" s="21">
        <v>1</v>
      </c>
      <c r="B12" s="21"/>
      <c r="C12" s="21"/>
      <c r="D12" s="21"/>
      <c r="E12" s="21"/>
      <c r="F12" s="21"/>
      <c r="G12" s="145"/>
      <c r="H12" s="10"/>
      <c r="I12" s="147" t="s">
        <v>16</v>
      </c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8"/>
      <c r="BN12" s="149" t="s">
        <v>137</v>
      </c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21">
        <v>0</v>
      </c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pans="1:161" s="1" customFormat="1" ht="45.75" customHeight="1" x14ac:dyDescent="0.25">
      <c r="A13" s="21">
        <v>2</v>
      </c>
      <c r="B13" s="21"/>
      <c r="C13" s="21"/>
      <c r="D13" s="21"/>
      <c r="E13" s="21"/>
      <c r="F13" s="21"/>
      <c r="G13" s="145"/>
      <c r="H13" s="10"/>
      <c r="I13" s="147" t="s">
        <v>138</v>
      </c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8"/>
      <c r="BN13" s="149" t="s">
        <v>139</v>
      </c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21" t="s">
        <v>38</v>
      </c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</row>
    <row r="14" spans="1:161" s="1" customFormat="1" ht="30.75" customHeight="1" x14ac:dyDescent="0.25">
      <c r="A14" s="21">
        <v>3</v>
      </c>
      <c r="B14" s="21"/>
      <c r="C14" s="21"/>
      <c r="D14" s="21"/>
      <c r="E14" s="21"/>
      <c r="F14" s="21"/>
      <c r="G14" s="145"/>
      <c r="H14" s="10"/>
      <c r="I14" s="147" t="s">
        <v>140</v>
      </c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8"/>
      <c r="BN14" s="149" t="s">
        <v>141</v>
      </c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1">
        <v>0.87119999999999997</v>
      </c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</row>
    <row r="15" spans="1:161" s="1" customFormat="1" ht="18.75" customHeight="1" x14ac:dyDescent="0.25">
      <c r="A15" s="21">
        <v>4</v>
      </c>
      <c r="B15" s="21"/>
      <c r="C15" s="21"/>
      <c r="D15" s="21"/>
      <c r="E15" s="21"/>
      <c r="F15" s="21"/>
      <c r="G15" s="145"/>
      <c r="H15" s="10"/>
      <c r="I15" s="147" t="s">
        <v>142</v>
      </c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8"/>
      <c r="BN15" s="149" t="s">
        <v>143</v>
      </c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21">
        <v>0</v>
      </c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</row>
    <row r="16" spans="1:161" s="1" customFormat="1" ht="18.75" customHeight="1" x14ac:dyDescent="0.25">
      <c r="A16" s="21">
        <v>5</v>
      </c>
      <c r="B16" s="21"/>
      <c r="C16" s="21"/>
      <c r="D16" s="21"/>
      <c r="E16" s="21"/>
      <c r="F16" s="21"/>
      <c r="G16" s="145"/>
      <c r="H16" s="10"/>
      <c r="I16" s="147" t="s">
        <v>144</v>
      </c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8"/>
      <c r="BN16" s="149" t="s">
        <v>143</v>
      </c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21" t="s">
        <v>38</v>
      </c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</row>
    <row r="17" spans="1:161" s="1" customFormat="1" ht="18.75" customHeight="1" x14ac:dyDescent="0.25">
      <c r="A17" s="21">
        <v>6</v>
      </c>
      <c r="B17" s="21"/>
      <c r="C17" s="21"/>
      <c r="D17" s="21"/>
      <c r="E17" s="21"/>
      <c r="F17" s="21"/>
      <c r="G17" s="145"/>
      <c r="H17" s="10"/>
      <c r="I17" s="147" t="s">
        <v>145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8"/>
      <c r="BN17" s="149" t="s">
        <v>143</v>
      </c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21">
        <v>0.85799999999999998</v>
      </c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</row>
    <row r="18" spans="1:161" s="1" customFormat="1" ht="30.75" customHeight="1" x14ac:dyDescent="0.25">
      <c r="A18" s="21">
        <v>7</v>
      </c>
      <c r="B18" s="21"/>
      <c r="C18" s="21"/>
      <c r="D18" s="21"/>
      <c r="E18" s="21"/>
      <c r="F18" s="21"/>
      <c r="G18" s="145"/>
      <c r="H18" s="10"/>
      <c r="I18" s="147" t="s">
        <v>146</v>
      </c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8"/>
      <c r="BN18" s="149" t="s">
        <v>147</v>
      </c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21">
        <v>0</v>
      </c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</row>
    <row r="19" spans="1:161" s="1" customFormat="1" ht="60" customHeight="1" x14ac:dyDescent="0.25">
      <c r="A19" s="21">
        <v>8</v>
      </c>
      <c r="B19" s="21"/>
      <c r="C19" s="21"/>
      <c r="D19" s="21"/>
      <c r="E19" s="21"/>
      <c r="F19" s="21"/>
      <c r="G19" s="145"/>
      <c r="H19" s="10"/>
      <c r="I19" s="147" t="s">
        <v>148</v>
      </c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8"/>
      <c r="BN19" s="149" t="s">
        <v>147</v>
      </c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21" t="s">
        <v>38</v>
      </c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</row>
    <row r="20" spans="1:161" s="1" customFormat="1" ht="45" customHeight="1" x14ac:dyDescent="0.25">
      <c r="A20" s="21">
        <v>9</v>
      </c>
      <c r="B20" s="21"/>
      <c r="C20" s="21"/>
      <c r="D20" s="21"/>
      <c r="E20" s="21"/>
      <c r="F20" s="21"/>
      <c r="G20" s="145"/>
      <c r="H20" s="10"/>
      <c r="I20" s="147" t="s">
        <v>149</v>
      </c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8"/>
      <c r="BN20" s="149" t="s">
        <v>147</v>
      </c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21">
        <v>0</v>
      </c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</row>
    <row r="22" spans="1:161" ht="15.75" x14ac:dyDescent="0.25">
      <c r="A22" s="155" t="s">
        <v>160</v>
      </c>
    </row>
    <row r="23" spans="1:161" ht="15.75" x14ac:dyDescent="0.25">
      <c r="A23" s="155"/>
    </row>
    <row r="24" spans="1:161" ht="15.75" x14ac:dyDescent="0.25">
      <c r="A24" s="156" t="s">
        <v>161</v>
      </c>
    </row>
  </sheetData>
  <mergeCells count="42">
    <mergeCell ref="A20:G20"/>
    <mergeCell ref="I20:BM20"/>
    <mergeCell ref="BN20:DI20"/>
    <mergeCell ref="DJ20:FE20"/>
    <mergeCell ref="A18:G18"/>
    <mergeCell ref="I18:BM18"/>
    <mergeCell ref="BN18:DI18"/>
    <mergeCell ref="DJ18:FE18"/>
    <mergeCell ref="A19:G19"/>
    <mergeCell ref="I19:BM19"/>
    <mergeCell ref="BN19:DI19"/>
    <mergeCell ref="DJ19:FE19"/>
    <mergeCell ref="A16:G16"/>
    <mergeCell ref="I16:BM16"/>
    <mergeCell ref="BN16:DI16"/>
    <mergeCell ref="DJ16:FE16"/>
    <mergeCell ref="A17:G17"/>
    <mergeCell ref="I17:BM17"/>
    <mergeCell ref="BN17:DI17"/>
    <mergeCell ref="DJ17:FE17"/>
    <mergeCell ref="A14:G14"/>
    <mergeCell ref="I14:BM14"/>
    <mergeCell ref="BN14:DI14"/>
    <mergeCell ref="DJ14:FE14"/>
    <mergeCell ref="A15:G15"/>
    <mergeCell ref="I15:BM15"/>
    <mergeCell ref="BN15:DI15"/>
    <mergeCell ref="DJ15:FE15"/>
    <mergeCell ref="A12:G12"/>
    <mergeCell ref="I12:BM12"/>
    <mergeCell ref="BN12:DI12"/>
    <mergeCell ref="DJ12:FE12"/>
    <mergeCell ref="A13:G13"/>
    <mergeCell ref="I13:BM13"/>
    <mergeCell ref="BN13:DI13"/>
    <mergeCell ref="DJ13:FE13"/>
    <mergeCell ref="A7:FE7"/>
    <mergeCell ref="A9:FE9"/>
    <mergeCell ref="A11:G11"/>
    <mergeCell ref="H11:BM11"/>
    <mergeCell ref="BN11:DI11"/>
    <mergeCell ref="DJ11:FE11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3"/>
  <sheetViews>
    <sheetView view="pageBreakPreview" zoomScaleNormal="100" workbookViewId="0">
      <selection activeCell="DW23" sqref="DW23"/>
    </sheetView>
  </sheetViews>
  <sheetFormatPr defaultColWidth="0.85546875" defaultRowHeight="15" x14ac:dyDescent="0.25"/>
  <cols>
    <col min="1" max="16384" width="0.85546875" style="2"/>
  </cols>
  <sheetData>
    <row r="1" spans="1:111" s="1" customFormat="1" ht="3" customHeight="1" x14ac:dyDescent="0.25"/>
    <row r="2" spans="1:111" s="6" customFormat="1" ht="15.75" x14ac:dyDescent="0.25">
      <c r="A2" s="16" t="s">
        <v>150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</row>
    <row r="3" spans="1:111" s="1" customFormat="1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</row>
    <row r="4" spans="1:111" s="1" customFormat="1" ht="45.75" customHeight="1" x14ac:dyDescent="0.25">
      <c r="A4" s="145" t="s">
        <v>151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146"/>
      <c r="BL4" s="20" t="s">
        <v>136</v>
      </c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1" t="s">
        <v>31</v>
      </c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</row>
    <row r="5" spans="1:111" s="1" customFormat="1" ht="132" customHeight="1" x14ac:dyDescent="0.25">
      <c r="A5" s="153"/>
      <c r="B5" s="147" t="s">
        <v>152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8"/>
      <c r="BL5" s="154" t="s">
        <v>38</v>
      </c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20" t="s">
        <v>153</v>
      </c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</row>
    <row r="6" spans="1:111" s="1" customFormat="1" ht="30.75" customHeight="1" x14ac:dyDescent="0.25">
      <c r="A6" s="36"/>
      <c r="B6" s="147" t="s">
        <v>154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8"/>
      <c r="BL6" s="154" t="s">
        <v>38</v>
      </c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21">
        <v>0.35</v>
      </c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</row>
    <row r="7" spans="1:111" s="1" customFormat="1" ht="30.75" customHeight="1" x14ac:dyDescent="0.25">
      <c r="A7" s="11"/>
      <c r="B7" s="147" t="s">
        <v>155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8"/>
      <c r="BL7" s="154" t="s">
        <v>156</v>
      </c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21">
        <v>0</v>
      </c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</row>
    <row r="8" spans="1:111" s="1" customFormat="1" ht="30.75" customHeight="1" x14ac:dyDescent="0.25">
      <c r="A8" s="11"/>
      <c r="B8" s="147" t="s">
        <v>157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8"/>
      <c r="BL8" s="154" t="s">
        <v>156</v>
      </c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21">
        <v>0</v>
      </c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</row>
    <row r="9" spans="1:111" s="1" customFormat="1" ht="30.75" customHeight="1" x14ac:dyDescent="0.25">
      <c r="A9" s="11"/>
      <c r="B9" s="147" t="s">
        <v>158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8"/>
      <c r="BL9" s="154" t="s">
        <v>159</v>
      </c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21">
        <v>0</v>
      </c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</row>
    <row r="10" spans="1:111" s="1" customFormat="1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</row>
    <row r="11" spans="1:111" ht="15.75" x14ac:dyDescent="0.25">
      <c r="A11" s="155" t="s">
        <v>160</v>
      </c>
    </row>
    <row r="12" spans="1:111" ht="15.75" x14ac:dyDescent="0.25">
      <c r="A12" s="155"/>
    </row>
    <row r="13" spans="1:111" ht="15.75" x14ac:dyDescent="0.25">
      <c r="A13" s="156" t="s">
        <v>161</v>
      </c>
    </row>
  </sheetData>
  <mergeCells count="19">
    <mergeCell ref="B8:BK8"/>
    <mergeCell ref="BL8:CH8"/>
    <mergeCell ref="CI8:DG8"/>
    <mergeCell ref="B9:BK9"/>
    <mergeCell ref="BL9:CH9"/>
    <mergeCell ref="CI9:DG9"/>
    <mergeCell ref="B6:BK6"/>
    <mergeCell ref="BL6:CH6"/>
    <mergeCell ref="CI6:DG6"/>
    <mergeCell ref="B7:BK7"/>
    <mergeCell ref="BL7:CH7"/>
    <mergeCell ref="CI7:DG7"/>
    <mergeCell ref="A2:DG2"/>
    <mergeCell ref="A4:BK4"/>
    <mergeCell ref="BL4:CH4"/>
    <mergeCell ref="CI4:DG4"/>
    <mergeCell ref="B5:BK5"/>
    <mergeCell ref="BL5:CH5"/>
    <mergeCell ref="CI5:DG5"/>
  </mergeCells>
  <pageMargins left="2.1653543307086616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Ф 1.1.</vt:lpstr>
      <vt:lpstr>Ф 1.2.</vt:lpstr>
      <vt:lpstr>Ф 2.1.</vt:lpstr>
      <vt:lpstr>Ф 2.2.</vt:lpstr>
      <vt:lpstr>Ф 2.3.</vt:lpstr>
      <vt:lpstr>Ф 4.1.</vt:lpstr>
      <vt:lpstr>Ф 4.2.</vt:lpstr>
      <vt:lpstr>'Ф 2.1.'!Заголовки_для_печати</vt:lpstr>
      <vt:lpstr>'Ф 2.2.'!Заголовки_для_печати</vt:lpstr>
      <vt:lpstr>'Ф 2.3.'!Заголовки_для_печати</vt:lpstr>
      <vt:lpstr>'Ф 1.1.'!Область_печати</vt:lpstr>
      <vt:lpstr>'Ф 1.2.'!Область_печати</vt:lpstr>
      <vt:lpstr>'Ф 2.1.'!Область_печати</vt:lpstr>
      <vt:lpstr>'Ф 2.2.'!Область_печати</vt:lpstr>
      <vt:lpstr>'Ф 2.3.'!Область_печати</vt:lpstr>
      <vt:lpstr>'Ф 4.1.'!Область_печати</vt:lpstr>
      <vt:lpstr>'Ф 4.2.'!Область_печати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Юров Денис Геннадиевич</cp:lastModifiedBy>
  <cp:lastPrinted>2014-04-18T06:35:31Z</cp:lastPrinted>
  <dcterms:created xsi:type="dcterms:W3CDTF">2008-10-01T13:21:49Z</dcterms:created>
  <dcterms:modified xsi:type="dcterms:W3CDTF">2014-04-18T07:26:10Z</dcterms:modified>
</cp:coreProperties>
</file>