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КЛ-TП3-TП7" sheetId="1" r:id="rId1"/>
  </sheets>
  <definedNames>
    <definedName name="_xlnm.Print_Area" localSheetId="0">'K_EКЛ-TП3-TП7'!$A$1:$H$17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H13" i="1"/>
  <c r="H11" i="1"/>
  <c r="H8" i="1"/>
  <c r="E8" i="1"/>
  <c r="H7" i="1"/>
  <c r="F7" i="1"/>
  <c r="F6" i="1"/>
  <c r="E6" i="1"/>
  <c r="H6" i="1" s="1"/>
  <c r="H9" i="1" l="1"/>
  <c r="H12" i="1"/>
  <c r="H14" i="1" s="1"/>
  <c r="H15" i="1" s="1"/>
  <c r="H16" i="1" l="1"/>
  <c r="H17" i="1" s="1"/>
</calcChain>
</file>

<file path=xl/sharedStrings.xml><?xml version="1.0" encoding="utf-8"?>
<sst xmlns="http://schemas.openxmlformats.org/spreadsheetml/2006/main" count="32" uniqueCount="31">
  <si>
    <t>Расчетная стоимость строительства ( УНЦ)</t>
  </si>
  <si>
    <t>Строительство 2-х КЛ 10 кВ от РУ 10 кВ ТП №3 до РУ 10 кВ ТП№7,  расположенной  на территории IV очереди ОЭЗ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</si>
  <si>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</si>
  <si>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</si>
  <si>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</si>
  <si>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</si>
  <si>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</si>
  <si>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</t>
    </r>
    <r>
      <rPr>
        <b/>
        <sz val="12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</si>
  <si>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</si>
  <si>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</si>
  <si>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r>
      <t xml:space="preserve"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(утв. </t>
    </r>
    <r>
      <rPr>
        <b/>
        <i/>
        <sz val="14"/>
        <color rgb="FFFF0000"/>
        <rFont val="Times New Roman"/>
        <family val="1"/>
        <charset val="204"/>
      </rPr>
      <t>Приказом  №10 от 17.01.2019 г.</t>
    </r>
    <r>
      <rPr>
        <b/>
        <i/>
        <sz val="14"/>
        <rFont val="Times New Roman"/>
        <family val="1"/>
        <charset val="204"/>
      </rPr>
      <t xml:space="preserve">) в ценах по состоянию на </t>
    </r>
    <r>
      <rPr>
        <b/>
        <i/>
        <sz val="14"/>
        <color rgb="FFFF0000"/>
        <rFont val="Times New Roman"/>
        <family val="1"/>
        <charset val="204"/>
      </rPr>
      <t>01.01.2018г.</t>
    </r>
  </si>
  <si>
    <t>Строительство 2-х КЛ 10 кВ (сечение жилы 95мм2х2)</t>
  </si>
  <si>
    <t xml:space="preserve">  УНЦ гл.ХVII  табл.К1-04-1..8</t>
  </si>
  <si>
    <t>км</t>
  </si>
  <si>
    <t>Устройство траншеи КЛ и восстановление благоустройства  (2 траншеи)</t>
  </si>
  <si>
    <t>УНЦ гл.ХVIII т.Б2-02-1..4</t>
  </si>
  <si>
    <t>км трассы</t>
  </si>
  <si>
    <t>ГНБ</t>
  </si>
  <si>
    <t>УНЦ гл.XIX т.Н1-06</t>
  </si>
  <si>
    <t xml:space="preserve">км </t>
  </si>
  <si>
    <t>ИТОГО   стоимость строительства по УНЦ</t>
  </si>
  <si>
    <t>Установка страховочных пакетов</t>
  </si>
  <si>
    <t>УНЦ гл.XIX т.К5-01</t>
  </si>
  <si>
    <t>шт</t>
  </si>
  <si>
    <t>Проектно-изыскательские работы</t>
  </si>
  <si>
    <t>УНЦ гл.XXVII т.К5-01</t>
  </si>
  <si>
    <t xml:space="preserve">Индекс-дефлятор (2018-2021 гг- прогноз социально-экономического развития РФ на период до 2024 года      </t>
  </si>
  <si>
    <t>2018г.-4,9%; 2019г.-5,2%;2020г.-4,7%;2021г.-4%</t>
  </si>
  <si>
    <t>ВСЕГО  стоимость строительства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</si>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</sst>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left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2" fontId="1" fillId="2" borderId="2" xfId="1" applyNumberFormat="1" applyFont="1" applyFill="1" applyBorder="1" applyAlignment="1">
      <alignment horizontal="center" vertical="center" wrapText="1"/>
    </xf>
    <xf numFmtId="0" fontId="1" fillId="2" borderId="2" xfId="0" applyFont="1" applyFill="1" applyBorder="1"/>
    <xf numFmtId="4" fontId="4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1:H17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4.85546875" style="1" customWidth="1"/>
    <col min="2" max="2" width="58.5703125" style="1" customWidth="1"/>
    <col min="3" max="3" width="18.7109375" style="1" customWidth="1"/>
    <col min="4" max="4" width="10.28515625" style="1" customWidth="1"/>
    <col min="5" max="5" width="11" style="1" customWidth="1"/>
    <col min="6" max="7" width="16.140625" style="1" customWidth="1"/>
    <col min="8" max="8" width="16.85546875" style="1" customWidth="1"/>
    <col min="9" max="16384" width="9.140625" style="1"/>
  </cols>
  <sheetData>
    <row r="1" spans="1:8" ht="20.25" x14ac:dyDescent="0.3">
      <c r="H1" s="2"/>
    </row>
    <row r="2" spans="1:8" ht="22.15" customHeight="1" x14ac:dyDescent="0.25">
      <c r="A2" s="3" t="s">
        <v>0</v>
      </c>
      <c r="B2" s="3"/>
      <c r="C2" s="3"/>
      <c r="D2" s="3"/>
      <c r="E2" s="3"/>
      <c r="F2" s="3"/>
      <c r="G2" s="3"/>
      <c r="H2" s="3"/>
    </row>
    <row r="3" spans="1:8" ht="34.15" customHeight="1" x14ac:dyDescent="0.25">
      <c r="A3" s="4" t="s">
        <v>1</v>
      </c>
      <c r="B3" s="4"/>
      <c r="C3" s="4"/>
      <c r="D3" s="4"/>
      <c r="E3" s="4"/>
      <c r="F3" s="4"/>
      <c r="G3" s="4"/>
      <c r="H3" s="4"/>
    </row>
    <row r="4" spans="1:8" ht="78.75" x14ac:dyDescent="0.25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</row>
    <row r="5" spans="1:8" ht="54" customHeight="1" x14ac:dyDescent="0.25">
      <c r="A5" s="6" t="s">
        <v>10</v>
      </c>
      <c r="B5" s="7"/>
      <c r="C5" s="7"/>
      <c r="D5" s="7"/>
      <c r="E5" s="7"/>
      <c r="F5" s="7"/>
      <c r="G5" s="7"/>
      <c r="H5" s="8"/>
    </row>
    <row r="6" spans="1:8" ht="34.9" customHeight="1" x14ac:dyDescent="0.25">
      <c r="A6" s="5">
        <v>1</v>
      </c>
      <c r="B6" s="9" t="s">
        <v>11</v>
      </c>
      <c r="C6" s="10" t="s">
        <v>12</v>
      </c>
      <c r="D6" s="11" t="s">
        <v>13</v>
      </c>
      <c r="E6" s="12">
        <f>0.8*2</f>
        <v>1.6</v>
      </c>
      <c r="F6" s="13">
        <f>2037*2*2</f>
        <v>8148</v>
      </c>
      <c r="G6" s="13">
        <v>0.99</v>
      </c>
      <c r="H6" s="14">
        <f>E6*F6*G6</f>
        <v>12906.432000000001</v>
      </c>
    </row>
    <row r="7" spans="1:8" ht="34.15" customHeight="1" x14ac:dyDescent="0.25">
      <c r="A7" s="5">
        <v>2</v>
      </c>
      <c r="B7" s="9" t="s">
        <v>14</v>
      </c>
      <c r="C7" s="15" t="s">
        <v>15</v>
      </c>
      <c r="D7" s="5" t="s">
        <v>16</v>
      </c>
      <c r="E7" s="12">
        <v>0.8</v>
      </c>
      <c r="F7" s="13">
        <f>1428*2</f>
        <v>2856</v>
      </c>
      <c r="G7" s="13">
        <v>1</v>
      </c>
      <c r="H7" s="14">
        <f>E7*F7*G7</f>
        <v>2284.8000000000002</v>
      </c>
    </row>
    <row r="8" spans="1:8" ht="36" customHeight="1" x14ac:dyDescent="0.25">
      <c r="A8" s="5">
        <v>3</v>
      </c>
      <c r="B8" s="9" t="s">
        <v>17</v>
      </c>
      <c r="C8" s="15" t="s">
        <v>18</v>
      </c>
      <c r="D8" s="5" t="s">
        <v>19</v>
      </c>
      <c r="E8" s="16">
        <f>2*0.0407</f>
        <v>8.14E-2</v>
      </c>
      <c r="F8" s="13">
        <v>53502</v>
      </c>
      <c r="G8" s="13">
        <v>0.99</v>
      </c>
      <c r="H8" s="14">
        <f>E8*F8*G8</f>
        <v>4311.5121719999997</v>
      </c>
    </row>
    <row r="9" spans="1:8" ht="32.450000000000003" hidden="1" customHeight="1" x14ac:dyDescent="0.25">
      <c r="A9" s="5"/>
      <c r="B9" s="5" t="s">
        <v>20</v>
      </c>
      <c r="C9" s="17"/>
      <c r="D9" s="17"/>
      <c r="E9" s="5"/>
      <c r="F9" s="13"/>
      <c r="G9" s="13"/>
      <c r="H9" s="18">
        <f>H6+H7+H8</f>
        <v>19502.744171999999</v>
      </c>
    </row>
    <row r="10" spans="1:8" ht="30.6" hidden="1" customHeight="1" x14ac:dyDescent="0.25">
      <c r="A10" s="5"/>
      <c r="B10" s="19"/>
      <c r="C10" s="10"/>
      <c r="D10" s="5"/>
      <c r="E10" s="12"/>
      <c r="F10" s="13"/>
      <c r="G10" s="13"/>
      <c r="H10" s="14"/>
    </row>
    <row r="11" spans="1:8" ht="32.450000000000003" customHeight="1" x14ac:dyDescent="0.25">
      <c r="A11" s="5">
        <v>4</v>
      </c>
      <c r="B11" s="19" t="s">
        <v>21</v>
      </c>
      <c r="C11" s="20" t="s">
        <v>22</v>
      </c>
      <c r="D11" s="5" t="s">
        <v>23</v>
      </c>
      <c r="E11" s="12">
        <v>2</v>
      </c>
      <c r="F11" s="13">
        <v>1410</v>
      </c>
      <c r="G11" s="13">
        <v>0.99</v>
      </c>
      <c r="H11" s="14">
        <f t="shared" ref="H11" si="0">E11*F11*G11</f>
        <v>2791.8</v>
      </c>
    </row>
    <row r="12" spans="1:8" ht="28.9" customHeight="1" x14ac:dyDescent="0.25">
      <c r="A12" s="5"/>
      <c r="B12" s="5" t="s">
        <v>20</v>
      </c>
      <c r="C12" s="21"/>
      <c r="D12" s="22"/>
      <c r="E12" s="23"/>
      <c r="F12" s="13"/>
      <c r="G12" s="13"/>
      <c r="H12" s="14">
        <f>H6+H7+H8+H11</f>
        <v>22294.544171999998</v>
      </c>
    </row>
    <row r="13" spans="1:8" ht="28.9" customHeight="1" x14ac:dyDescent="0.25">
      <c r="A13" s="5"/>
      <c r="B13" s="24" t="s">
        <v>24</v>
      </c>
      <c r="C13" s="20" t="s">
        <v>25</v>
      </c>
      <c r="D13" s="22"/>
      <c r="E13" s="23">
        <v>1.6</v>
      </c>
      <c r="F13" s="13">
        <v>611</v>
      </c>
      <c r="G13" s="13">
        <v>1</v>
      </c>
      <c r="H13" s="14">
        <f>F13*G13*E13</f>
        <v>977.6</v>
      </c>
    </row>
    <row r="14" spans="1:8" ht="44.25" customHeight="1" x14ac:dyDescent="0.25">
      <c r="A14" s="5"/>
      <c r="B14" s="5" t="s">
        <v>26</v>
      </c>
      <c r="C14" s="25" t="s">
        <v>27</v>
      </c>
      <c r="D14" s="26"/>
      <c r="E14" s="27"/>
      <c r="F14" s="28">
        <f>1.049*1.052*1.047*1.04</f>
        <v>1.2016313462399999</v>
      </c>
      <c r="G14" s="28"/>
      <c r="H14" s="14">
        <f>(H12+H13)*F14</f>
        <v>27964.537931291725</v>
      </c>
    </row>
    <row r="15" spans="1:8" ht="25.15" customHeight="1" x14ac:dyDescent="0.25">
      <c r="A15" s="5"/>
      <c r="B15" s="15" t="s">
        <v>28</v>
      </c>
      <c r="C15" s="5"/>
      <c r="D15" s="5"/>
      <c r="E15" s="5"/>
      <c r="F15" s="5"/>
      <c r="G15" s="5"/>
      <c r="H15" s="29">
        <f>H14</f>
        <v>27964.537931291725</v>
      </c>
    </row>
    <row r="16" spans="1:8" ht="19.149999999999999" customHeight="1" x14ac:dyDescent="0.25">
      <c r="A16" s="5"/>
      <c r="B16" s="5" t="s">
        <v>29</v>
      </c>
      <c r="C16" s="5"/>
      <c r="D16" s="5"/>
      <c r="E16" s="5"/>
      <c r="F16" s="5"/>
      <c r="G16" s="5"/>
      <c r="H16" s="14">
        <f>H15*20%</f>
        <v>5592.907586258345</v>
      </c>
    </row>
    <row r="17" spans="1:8" s="30" customFormat="1" ht="25.15" customHeight="1" x14ac:dyDescent="0.25">
      <c r="A17" s="15"/>
      <c r="B17" s="15" t="s">
        <v>30</v>
      </c>
      <c r="C17" s="15"/>
      <c r="D17" s="15"/>
      <c r="E17" s="15"/>
      <c r="F17" s="15"/>
      <c r="G17" s="15"/>
      <c r="H17" s="29">
        <f>H15+H16</f>
        <v>33557.44551755007</v>
      </c>
    </row>
  </sheetData>
  <mergeCells count="4">
    <mergeCell ref="A2:H2"/>
    <mergeCell ref="A3:H3"/>
    <mergeCell ref="A5:H5"/>
    <mergeCell ref="C14:E14"/>
  </mergeCells>
  <pageMargins left="0.25" right="0.25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K_EКЛ-TП3-TП7</vt:lpstr>
      <vt:lpstr>'K_EКЛ-TП3-TП7'!Область_печати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2019-02-27T13:38:19Z</dcterms:created>
  <dcterms:modified xsi:type="dcterms:W3CDTF">2019-02-27T13:38:40Z</dcterms:modified>
</cp:coreProperties>
</file>