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N:\Личные папки\Бондаренко_Александр_Александрович\INVEST\ГОТОВО\Для размещения\8_Материалы обосновывающие стоимость\"/>
    </mc:Choice>
  </mc:AlternateContent>
  <bookViews>
    <workbookView xWindow="0" yWindow="0" windowWidth="28800" windowHeight="12210"/>
  </bookViews>
  <sheets>
    <sheet name="K_ETП7" sheetId="1" r:id="rId1"/>
  </sheets>
  <definedNames>
    <definedName name="_xlnm.Print_Area" localSheetId="0">K_ETП7!$A$1:$H$18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H14" i="1"/>
  <c r="H12" i="1"/>
  <c r="H11" i="1"/>
  <c r="H10" i="1"/>
  <c r="H9" i="1"/>
  <c r="H8" i="1"/>
  <c r="H7" i="1"/>
  <c r="H13" i="1" s="1"/>
  <c r="H15" i="1" s="1"/>
  <c r="H16" i="1" s="1"/>
  <c r="H6" i="1"/>
  <c r="H17" i="1" l="1"/>
  <c r="H18" i="1"/>
</calcChain>
</file>

<file path=xl/sharedStrings.xml><?xml version="1.0" encoding="utf-8"?>
<sst xmlns="http://schemas.openxmlformats.org/spreadsheetml/2006/main" count="40" uniqueCount="34">
  <si>
    <t>Расчетная стоимость строительства ( УНЦС )</t>
  </si>
  <si>
    <t>ТП №7 с 2-мя трансформаторами по 400 кВА для электроснабжения  резидентов  IV очереди ОЭЗ ППТ "Липецк" в Елецком муниципальном районе</t>
  </si>
  <si>
    <t>№№ п/п</t>
  </si>
  <si>
    <t>Наименование объекта</t>
  </si>
  <si>
    <t>Обоснование</t>
  </si>
  <si>
    <t>Ед.изм.</t>
  </si>
  <si>
    <t>Кол-во</t>
  </si>
  <si>
    <r>
      <t>Стоимость ед. изм.  по состоянию на</t>
    </r>
    <r>
      <rPr>
        <b/>
        <sz val="12"/>
        <rFont val="Times New Roman"/>
        <family val="1"/>
        <charset val="204"/>
      </rPr>
      <t xml:space="preserve"> </t>
    </r>
    <r>
      <rPr>
        <b/>
        <sz val="12"/>
        <color rgb="FFFF0000"/>
        <rFont val="Times New Roman"/>
        <family val="1"/>
        <charset val="204"/>
      </rPr>
      <t>01.01.2018г</t>
    </r>
    <r>
      <rPr>
        <b/>
        <sz val="12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 xml:space="preserve"> (тыс.руб.)</t>
    </r>
  </si>
  <si>
    <t>Коэф. Перехода от базового УНЦ к Липецкой области</t>
  </si>
  <si>
    <t>Стоимость в текущем уровне цен   (тыс.руб.)</t>
  </si>
  <si>
    <r>
      <t>Укрупнённые нормативы типовых технологических решений капитального строительства  объектов электроэнергетики в части объектов электросетевого хозяйства (</t>
    </r>
    <r>
      <rPr>
        <b/>
        <i/>
        <sz val="14"/>
        <color rgb="FFFF0000"/>
        <rFont val="Times New Roman"/>
        <family val="1"/>
        <charset val="204"/>
      </rPr>
      <t>утв. Приказом  №10 от 17.01.2019</t>
    </r>
    <r>
      <rPr>
        <b/>
        <i/>
        <sz val="14"/>
        <rFont val="Times New Roman"/>
        <family val="1"/>
        <charset val="204"/>
      </rPr>
      <t xml:space="preserve"> г.) в ценах по состоянию на </t>
    </r>
    <r>
      <rPr>
        <b/>
        <i/>
        <sz val="14"/>
        <color rgb="FFFF0000"/>
        <rFont val="Times New Roman"/>
        <family val="1"/>
        <charset val="204"/>
      </rPr>
      <t>01.01.2018г.</t>
    </r>
  </si>
  <si>
    <t>Строительство ТП</t>
  </si>
  <si>
    <t xml:space="preserve"> УНЦ гл. VI  ЭЗ-07 -1..2</t>
  </si>
  <si>
    <t>1ед.</t>
  </si>
  <si>
    <t>АСУТП присоединения ТП</t>
  </si>
  <si>
    <t>УНЦ гл.IX таб.А4-01</t>
  </si>
  <si>
    <t>АСУТП присоединения РУ</t>
  </si>
  <si>
    <t>Система АСУТП и ТМ (Шкаф общеподстанционных контроллеров ПС)</t>
  </si>
  <si>
    <t>УНЦ гл.IX таб.А5-07</t>
  </si>
  <si>
    <t>Система АСУТП и ТМ (Шкаф с 4 коммутаторами)</t>
  </si>
  <si>
    <t>УНЦ гл.IX таб.А5-04</t>
  </si>
  <si>
    <t>Прибор учета трехфазный с ТТ</t>
  </si>
  <si>
    <t xml:space="preserve"> УНЦ гл.VIII  табл.А1-03</t>
  </si>
  <si>
    <t>1 точка учета</t>
  </si>
  <si>
    <t>ИВКЭ</t>
  </si>
  <si>
    <t xml:space="preserve"> УНЦ гл.VIII  табл.А2-01</t>
  </si>
  <si>
    <t>ИТОГО по УНЦ на 1.01.2018г.</t>
  </si>
  <si>
    <t>ПИР с экспертизой</t>
  </si>
  <si>
    <t>УНЦ гл.XXVII т.П6-07</t>
  </si>
  <si>
    <t xml:space="preserve">Индекс-дефлятор (2018-2021 гг- прогноз социально-экономического развития РФ на период до 2024 года      </t>
  </si>
  <si>
    <t>2018г.-4,9%; 2019г.-5,2%;2020г.-4,7%;2021г.-4%</t>
  </si>
  <si>
    <t xml:space="preserve">ВСЕГО  стоимость строительства </t>
  </si>
  <si>
    <t>НДС 20%</t>
  </si>
  <si>
    <t>ВСЕГО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</si>
</sst>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30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wrapText="1"/>
    </xf>
    <xf numFmtId="0" fontId="9" fillId="2" borderId="0" xfId="0" applyFont="1" applyFill="1"/>
    <xf numFmtId="49" fontId="8" fillId="2" borderId="3" xfId="1" applyNumberFormat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2" fontId="10" fillId="2" borderId="7" xfId="0" applyNumberFormat="1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/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66"/>
  </sheetPr>
  <dimension ref="A2:I18"/>
  <sheetViews>
    <sheetView tabSelected="1" view="pageBreakPreview" zoomScaleNormal="100" zoomScaleSheetLayoutView="100" workbookViewId="0"/>
  </sheetViews>
  <sheetFormatPr defaultColWidth="9.140625" defaultRowHeight="15.75" x14ac:dyDescent="0.25"/>
  <cols>
    <col min="1" max="1" width="4.85546875" style="2" customWidth="1"/>
    <col min="2" max="2" width="53.7109375" style="2" customWidth="1"/>
    <col min="3" max="3" width="15.7109375" style="2" customWidth="1"/>
    <col min="4" max="4" width="10.28515625" style="2" customWidth="1"/>
    <col min="5" max="5" width="11" style="2" customWidth="1"/>
    <col min="6" max="7" width="16.140625" style="2" customWidth="1"/>
    <col min="8" max="8" width="16.85546875" style="2" customWidth="1"/>
    <col min="9" max="9" width="43.42578125" style="2" customWidth="1"/>
    <col min="10" max="10" width="9.140625" style="2"/>
    <col min="11" max="11" width="15.85546875" style="2" customWidth="1"/>
    <col min="12" max="12" width="9.5703125" style="2" customWidth="1"/>
    <col min="13" max="16384" width="9.140625" style="2"/>
  </cols>
  <sheetData>
    <row r="2" spans="1:9" ht="22.15" customHeight="1" x14ac:dyDescent="0.25">
      <c r="A2" s="1" t="s">
        <v>0</v>
      </c>
      <c r="B2" s="1"/>
      <c r="C2" s="1"/>
      <c r="D2" s="1"/>
      <c r="E2" s="1"/>
      <c r="F2" s="1"/>
      <c r="G2" s="1"/>
      <c r="H2" s="1"/>
    </row>
    <row r="3" spans="1:9" ht="34.15" customHeight="1" x14ac:dyDescent="0.25">
      <c r="A3" s="3" t="s">
        <v>1</v>
      </c>
      <c r="B3" s="3"/>
      <c r="C3" s="3"/>
      <c r="D3" s="3"/>
      <c r="E3" s="3"/>
      <c r="F3" s="3"/>
      <c r="G3" s="3"/>
      <c r="H3" s="3"/>
    </row>
    <row r="4" spans="1:9" ht="78.75" x14ac:dyDescent="0.25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</row>
    <row r="5" spans="1:9" ht="49.9" customHeight="1" x14ac:dyDescent="0.25">
      <c r="A5" s="5" t="s">
        <v>10</v>
      </c>
      <c r="B5" s="6"/>
      <c r="C5" s="6"/>
      <c r="D5" s="6"/>
      <c r="E5" s="6"/>
      <c r="F5" s="6"/>
      <c r="G5" s="6"/>
      <c r="H5" s="7"/>
    </row>
    <row r="6" spans="1:9" ht="27.6" customHeight="1" x14ac:dyDescent="0.25">
      <c r="A6" s="4">
        <v>1</v>
      </c>
      <c r="B6" s="8" t="s">
        <v>11</v>
      </c>
      <c r="C6" s="9" t="s">
        <v>12</v>
      </c>
      <c r="D6" s="10" t="s">
        <v>13</v>
      </c>
      <c r="E6" s="11">
        <v>1</v>
      </c>
      <c r="F6" s="12">
        <v>5819</v>
      </c>
      <c r="G6" s="12">
        <v>0.97</v>
      </c>
      <c r="H6" s="13">
        <f>E6*F6*G6</f>
        <v>5644.43</v>
      </c>
      <c r="I6" s="14"/>
    </row>
    <row r="7" spans="1:9" ht="30" customHeight="1" x14ac:dyDescent="0.25">
      <c r="A7" s="4">
        <v>2</v>
      </c>
      <c r="B7" s="8" t="s">
        <v>14</v>
      </c>
      <c r="C7" s="9" t="s">
        <v>15</v>
      </c>
      <c r="D7" s="10" t="s">
        <v>13</v>
      </c>
      <c r="E7" s="11">
        <v>7</v>
      </c>
      <c r="F7" s="12">
        <v>180</v>
      </c>
      <c r="G7" s="12">
        <v>1</v>
      </c>
      <c r="H7" s="13">
        <f t="shared" ref="H7:H8" si="0">E7*F7*G7</f>
        <v>1260</v>
      </c>
      <c r="I7" s="14"/>
    </row>
    <row r="8" spans="1:9" ht="24.6" customHeight="1" x14ac:dyDescent="0.25">
      <c r="A8" s="4">
        <v>3</v>
      </c>
      <c r="B8" s="8" t="s">
        <v>16</v>
      </c>
      <c r="C8" s="9" t="s">
        <v>15</v>
      </c>
      <c r="D8" s="10" t="s">
        <v>13</v>
      </c>
      <c r="E8" s="11">
        <v>3</v>
      </c>
      <c r="F8" s="12">
        <v>180</v>
      </c>
      <c r="G8" s="12">
        <v>1</v>
      </c>
      <c r="H8" s="13">
        <f t="shared" si="0"/>
        <v>540</v>
      </c>
      <c r="I8" s="14"/>
    </row>
    <row r="9" spans="1:9" ht="30.6" customHeight="1" x14ac:dyDescent="0.25">
      <c r="A9" s="4">
        <v>4</v>
      </c>
      <c r="B9" s="8" t="s">
        <v>17</v>
      </c>
      <c r="C9" s="9" t="s">
        <v>18</v>
      </c>
      <c r="D9" s="10" t="s">
        <v>13</v>
      </c>
      <c r="E9" s="11">
        <v>1</v>
      </c>
      <c r="F9" s="12">
        <v>180</v>
      </c>
      <c r="G9" s="12">
        <v>1</v>
      </c>
      <c r="H9" s="13">
        <f>E9*F9*G9</f>
        <v>180</v>
      </c>
      <c r="I9" s="14"/>
    </row>
    <row r="10" spans="1:9" s="15" customFormat="1" ht="30.6" customHeight="1" x14ac:dyDescent="0.25">
      <c r="A10" s="4">
        <v>5</v>
      </c>
      <c r="B10" s="8" t="s">
        <v>19</v>
      </c>
      <c r="C10" s="9" t="s">
        <v>20</v>
      </c>
      <c r="D10" s="10" t="s">
        <v>13</v>
      </c>
      <c r="E10" s="11">
        <v>1</v>
      </c>
      <c r="F10" s="12">
        <v>2395</v>
      </c>
      <c r="G10" s="12">
        <v>1</v>
      </c>
      <c r="H10" s="13">
        <f>E10*F10*G10</f>
        <v>2395</v>
      </c>
    </row>
    <row r="11" spans="1:9" s="15" customFormat="1" ht="30.6" customHeight="1" x14ac:dyDescent="0.25">
      <c r="A11" s="4">
        <v>6</v>
      </c>
      <c r="B11" s="8" t="s">
        <v>21</v>
      </c>
      <c r="C11" s="9" t="s">
        <v>22</v>
      </c>
      <c r="D11" s="11" t="s">
        <v>23</v>
      </c>
      <c r="E11" s="11">
        <v>16</v>
      </c>
      <c r="F11" s="12">
        <v>27</v>
      </c>
      <c r="G11" s="12">
        <v>1</v>
      </c>
      <c r="H11" s="13">
        <f>E11*F11*G11</f>
        <v>432</v>
      </c>
    </row>
    <row r="12" spans="1:9" s="15" customFormat="1" ht="30.6" customHeight="1" x14ac:dyDescent="0.25">
      <c r="A12" s="4">
        <v>7</v>
      </c>
      <c r="B12" s="8" t="s">
        <v>24</v>
      </c>
      <c r="C12" s="9" t="s">
        <v>25</v>
      </c>
      <c r="D12" s="10" t="s">
        <v>13</v>
      </c>
      <c r="E12" s="11">
        <v>1</v>
      </c>
      <c r="F12" s="12">
        <v>174</v>
      </c>
      <c r="G12" s="12">
        <v>1</v>
      </c>
      <c r="H12" s="13">
        <f>E12*F12*G12</f>
        <v>174</v>
      </c>
    </row>
    <row r="13" spans="1:9" s="15" customFormat="1" ht="19.899999999999999" customHeight="1" x14ac:dyDescent="0.25">
      <c r="A13" s="4"/>
      <c r="B13" s="8" t="s">
        <v>26</v>
      </c>
      <c r="C13" s="16"/>
      <c r="D13" s="17"/>
      <c r="E13" s="18"/>
      <c r="F13" s="12"/>
      <c r="G13" s="12"/>
      <c r="H13" s="13">
        <f>H6+H7+H8+H9+H10+H11+H12</f>
        <v>10625.43</v>
      </c>
    </row>
    <row r="14" spans="1:9" s="15" customFormat="1" ht="33" customHeight="1" x14ac:dyDescent="0.25">
      <c r="A14" s="4">
        <v>8</v>
      </c>
      <c r="B14" s="19" t="s">
        <v>27</v>
      </c>
      <c r="C14" s="20" t="s">
        <v>28</v>
      </c>
      <c r="D14" s="21"/>
      <c r="E14" s="21"/>
      <c r="F14" s="12"/>
      <c r="G14" s="22"/>
      <c r="H14" s="23">
        <f>500</f>
        <v>500</v>
      </c>
    </row>
    <row r="15" spans="1:9" ht="42" customHeight="1" x14ac:dyDescent="0.25">
      <c r="A15" s="4"/>
      <c r="B15" s="4" t="s">
        <v>29</v>
      </c>
      <c r="C15" s="24" t="s">
        <v>30</v>
      </c>
      <c r="D15" s="25"/>
      <c r="E15" s="26"/>
      <c r="F15" s="12">
        <f>1.049*1.052*1.047*1.04</f>
        <v>1.2016313462399999</v>
      </c>
      <c r="G15" s="12"/>
      <c r="H15" s="13">
        <f>(H13+H14)*F15</f>
        <v>13368.665428398883</v>
      </c>
    </row>
    <row r="16" spans="1:9" ht="25.15" customHeight="1" x14ac:dyDescent="0.25">
      <c r="A16" s="4"/>
      <c r="B16" s="27" t="s">
        <v>31</v>
      </c>
      <c r="C16" s="4"/>
      <c r="D16" s="4"/>
      <c r="E16" s="4"/>
      <c r="F16" s="4"/>
      <c r="G16" s="4"/>
      <c r="H16" s="28">
        <f>H15</f>
        <v>13368.665428398883</v>
      </c>
    </row>
    <row r="17" spans="1:8" ht="19.149999999999999" customHeight="1" x14ac:dyDescent="0.25">
      <c r="A17" s="4"/>
      <c r="B17" s="4" t="s">
        <v>32</v>
      </c>
      <c r="C17" s="4"/>
      <c r="D17" s="4"/>
      <c r="E17" s="4"/>
      <c r="F17" s="4"/>
      <c r="G17" s="4"/>
      <c r="H17" s="13">
        <f>H16*20%</f>
        <v>2673.7330856797767</v>
      </c>
    </row>
    <row r="18" spans="1:8" s="29" customFormat="1" ht="21" customHeight="1" x14ac:dyDescent="0.25">
      <c r="A18" s="27"/>
      <c r="B18" s="27" t="s">
        <v>33</v>
      </c>
      <c r="C18" s="27"/>
      <c r="D18" s="27"/>
      <c r="E18" s="27"/>
      <c r="F18" s="27"/>
      <c r="G18" s="27"/>
      <c r="H18" s="28">
        <f>H16+H17</f>
        <v>16042.398514078659</v>
      </c>
    </row>
  </sheetData>
  <mergeCells count="4">
    <mergeCell ref="A2:H2"/>
    <mergeCell ref="A3:H3"/>
    <mergeCell ref="A5:H5"/>
    <mergeCell ref="C15:E15"/>
  </mergeCells>
  <pageMargins left="0.23622047244094491" right="0.23622047244094491" top="0.74803149606299213" bottom="0.7480314960629921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K_ETП7</vt:lpstr>
      <vt:lpstr>K_ETП7!Область_печати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Бондаренко Александр Александрович</cp:lastModifiedBy>
  <dcterms:created xsi:type="dcterms:W3CDTF">2019-02-27T13:36:59Z</dcterms:created>
  <dcterms:modified xsi:type="dcterms:W3CDTF">2019-02-27T13:37:35Z</dcterms:modified>
</cp:coreProperties>
</file>